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mc:AlternateContent xmlns:mc="http://schemas.openxmlformats.org/markup-compatibility/2006">
    <mc:Choice Requires="x15">
      <x15ac:absPath xmlns:x15ac="http://schemas.microsoft.com/office/spreadsheetml/2010/11/ac" url="C:\home\01 Projects\00 SG Cybersafe\CS Standards\CSA CEM &amp; CTM\2024\CSA Internal\Self-assessment\"/>
    </mc:Choice>
  </mc:AlternateContent>
  <xr:revisionPtr revIDLastSave="0" documentId="13_ncr:1_{AF3CF637-E327-442E-A4DD-CC57E7CE5B38}" xr6:coauthVersionLast="47" xr6:coauthVersionMax="47" xr10:uidLastSave="{00000000-0000-0000-0000-000000000000}"/>
  <workbookProtection workbookAlgorithmName="SHA-512" workbookHashValue="zlexKLuDHP7IV+aqfhrsJVeHCLdVxz9sVoqgbL5QiCrP5c5UzfHLVq8serXnYL+91/dWP5wP/hAi6m9RYx70FA==" workbookSaltValue="fOfWLiAeaxUemL7qqJy1hQ==" workbookSpinCount="100000" lockStructure="1"/>
  <bookViews>
    <workbookView xWindow="-110" yWindow="-110" windowWidth="19420" windowHeight="11500" xr2:uid="{00000000-000D-0000-FFFF-FFFF00000000}"/>
  </bookViews>
  <sheets>
    <sheet name="Overview &amp; Instruction" sheetId="3" r:id="rId1"/>
    <sheet name="Organisation Data" sheetId="6" r:id="rId2"/>
    <sheet name="Self-Assessment" sheetId="1" r:id="rId3"/>
    <sheet name="Results" sheetId="4" r:id="rId4"/>
    <sheet name="Declaration" sheetId="5" r:id="rId5"/>
  </sheets>
  <definedNames>
    <definedName name="_xlnm._FilterDatabase" localSheetId="2" hidden="1">'Self-Assessment'!$A$3:$E$87</definedName>
    <definedName name="_xlnm.Print_Titles" localSheetId="2">'Self-Assessment'!$3:$3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4" l="1"/>
  <c r="R8" i="4"/>
  <c r="O7" i="4"/>
  <c r="R7" i="4"/>
  <c r="O20" i="4"/>
  <c r="R20" i="4"/>
  <c r="V20" i="4"/>
  <c r="O21" i="4"/>
  <c r="R21" i="4"/>
  <c r="V21" i="4"/>
  <c r="O23" i="4"/>
  <c r="R23" i="4"/>
  <c r="V22" i="4"/>
  <c r="R28" i="4" l="1"/>
  <c r="R27" i="4"/>
  <c r="R26" i="4"/>
  <c r="R25" i="4"/>
  <c r="R24" i="4"/>
  <c r="R22" i="4"/>
  <c r="R10" i="4"/>
  <c r="O9" i="4"/>
  <c r="R9" i="4"/>
  <c r="O10" i="4"/>
  <c r="O11" i="4"/>
  <c r="R11" i="4"/>
  <c r="O12" i="4"/>
  <c r="R12" i="4"/>
  <c r="O13" i="4"/>
  <c r="R13" i="4"/>
  <c r="O14" i="4"/>
  <c r="R14" i="4"/>
  <c r="O15" i="4"/>
  <c r="R15" i="4"/>
  <c r="M7" i="4"/>
  <c r="M8" i="4"/>
  <c r="M21" i="4"/>
  <c r="AI21" i="4" s="1"/>
  <c r="M9" i="4"/>
  <c r="M22" i="4"/>
  <c r="AF22" i="4" s="1"/>
  <c r="O22" i="4"/>
  <c r="M10" i="4"/>
  <c r="M23" i="4"/>
  <c r="Z23" i="4" s="1"/>
  <c r="V23" i="4"/>
  <c r="M11" i="4"/>
  <c r="M24" i="4"/>
  <c r="O24" i="4"/>
  <c r="V24" i="4"/>
  <c r="M12" i="4"/>
  <c r="M25" i="4"/>
  <c r="O25" i="4"/>
  <c r="V25" i="4"/>
  <c r="M13" i="4"/>
  <c r="M26" i="4"/>
  <c r="O26" i="4"/>
  <c r="V26" i="4"/>
  <c r="M14" i="4"/>
  <c r="M27" i="4"/>
  <c r="O27" i="4"/>
  <c r="V27" i="4"/>
  <c r="M15" i="4"/>
  <c r="M28" i="4"/>
  <c r="O28" i="4"/>
  <c r="V28" i="4"/>
  <c r="M20" i="4"/>
  <c r="AC20" i="4" s="1"/>
  <c r="AF25" i="4" l="1"/>
  <c r="AF27" i="4"/>
  <c r="AF23" i="4"/>
  <c r="AI22" i="4"/>
  <c r="AF28" i="4"/>
  <c r="AF26" i="4"/>
  <c r="AF24" i="4"/>
  <c r="Z27" i="4"/>
  <c r="Z25" i="4"/>
  <c r="Z28" i="4"/>
  <c r="Z26" i="4"/>
  <c r="Z24" i="4"/>
  <c r="Z20" i="4"/>
  <c r="AI27" i="4"/>
  <c r="AF20" i="4"/>
  <c r="AC22" i="4"/>
  <c r="Z22" i="4"/>
  <c r="AC23" i="4"/>
  <c r="AC24" i="4"/>
  <c r="AI28" i="4"/>
  <c r="AI26" i="4"/>
  <c r="AI24" i="4"/>
  <c r="AC25" i="4"/>
  <c r="Z21" i="4"/>
  <c r="AC26" i="4"/>
  <c r="AC27" i="4"/>
  <c r="AF21" i="4"/>
  <c r="AC28" i="4"/>
  <c r="AC21" i="4"/>
  <c r="AI25" i="4"/>
  <c r="AI23" i="4"/>
  <c r="AI20" i="4"/>
  <c r="O16" i="4"/>
  <c r="R16" i="4"/>
  <c r="R29" i="4"/>
  <c r="AI10" i="4"/>
  <c r="AI7" i="4"/>
  <c r="M16" i="4"/>
  <c r="V29" i="4"/>
  <c r="M29" i="4"/>
  <c r="O29" i="4"/>
  <c r="AI14" i="4"/>
  <c r="X15" i="4"/>
  <c r="AI9" i="4"/>
  <c r="AI13" i="4"/>
  <c r="AI11" i="4"/>
  <c r="AI12" i="4"/>
  <c r="AI8" i="4"/>
  <c r="AI15" i="4"/>
  <c r="X11" i="4"/>
  <c r="X13" i="4"/>
  <c r="X14" i="4"/>
  <c r="X8" i="4"/>
  <c r="X9" i="4"/>
  <c r="V14" i="4"/>
  <c r="X10" i="4"/>
  <c r="X12" i="4"/>
  <c r="V13" i="4"/>
  <c r="V12" i="4"/>
  <c r="V10" i="4"/>
  <c r="V9" i="4"/>
  <c r="V8" i="4"/>
  <c r="V15" i="4"/>
  <c r="V7" i="4"/>
  <c r="X7" i="4"/>
  <c r="V11" i="4"/>
  <c r="AC29" i="4" l="1"/>
  <c r="Z29" i="4"/>
  <c r="AF29" i="4"/>
  <c r="AI29" i="4"/>
  <c r="A31" i="4"/>
  <c r="AI16" i="4"/>
  <c r="X16" i="4"/>
  <c r="V16" i="4"/>
</calcChain>
</file>

<file path=xl/sharedStrings.xml><?xml version="1.0" encoding="utf-8"?>
<sst xmlns="http://schemas.openxmlformats.org/spreadsheetml/2006/main" count="333" uniqueCount="282">
  <si>
    <t>A.1.4 (a)</t>
  </si>
  <si>
    <t>A.1.4 (b)</t>
  </si>
  <si>
    <t>A.1.4 (c)</t>
  </si>
  <si>
    <t>A.1.4 (d)</t>
  </si>
  <si>
    <t>A.1.4 (e)</t>
  </si>
  <si>
    <t>Clause Description</t>
  </si>
  <si>
    <t>Suggested artefacts</t>
  </si>
  <si>
    <t>Implementation status</t>
  </si>
  <si>
    <t>A.2.4 (a)</t>
  </si>
  <si>
    <t>A.2.4 (b)</t>
  </si>
  <si>
    <t>A.2.4 (c)</t>
  </si>
  <si>
    <t>A.2.4 (d)</t>
  </si>
  <si>
    <t>A.2.4 (e)</t>
  </si>
  <si>
    <t>A.2.4 (f)</t>
  </si>
  <si>
    <t>A.2.4 (g)</t>
  </si>
  <si>
    <t>A.2.4 (h)</t>
  </si>
  <si>
    <t>A.2.4 (i)</t>
  </si>
  <si>
    <t>A.2.4 (j)</t>
  </si>
  <si>
    <t>A.2.4 (k)</t>
  </si>
  <si>
    <t>A.2.4 (l)</t>
  </si>
  <si>
    <t>A.3.4 (a)</t>
  </si>
  <si>
    <t>A.3.4 (b)</t>
  </si>
  <si>
    <t>A.3.4 (c)</t>
  </si>
  <si>
    <t>A.3.4 (d)</t>
  </si>
  <si>
    <t>A.3.4 (e)</t>
  </si>
  <si>
    <t>A.5.4 (a)</t>
  </si>
  <si>
    <t>A.5.4 (b)</t>
  </si>
  <si>
    <t>A.5.4 (c)</t>
  </si>
  <si>
    <t>A.5.4 (d)</t>
  </si>
  <si>
    <t>A.5.4 (e)</t>
  </si>
  <si>
    <t>A.5.4 (f)</t>
  </si>
  <si>
    <t>A.5.4 (g)</t>
  </si>
  <si>
    <t>A.5.4 (h)</t>
  </si>
  <si>
    <t>A.5.4 (i)</t>
  </si>
  <si>
    <t>A.5.4 (j)</t>
  </si>
  <si>
    <t>A.5.4 (k)</t>
  </si>
  <si>
    <t>A.5.4 (l)</t>
  </si>
  <si>
    <t>A.5.4 (m)</t>
  </si>
  <si>
    <t>A.5.4 (n)</t>
  </si>
  <si>
    <t>A.5.4 (o)</t>
  </si>
  <si>
    <t>A.5.4 (p)</t>
  </si>
  <si>
    <t>A.6.4 (a)</t>
  </si>
  <si>
    <t>A.6.4 (b)</t>
  </si>
  <si>
    <t>A.6.4 (c)</t>
  </si>
  <si>
    <t>A.6.4 (d)</t>
  </si>
  <si>
    <t>A.6.4 (e)</t>
  </si>
  <si>
    <t>A.6.4 (f)</t>
  </si>
  <si>
    <t>A.6.4 (g)</t>
  </si>
  <si>
    <t>A.6.4 (h)</t>
  </si>
  <si>
    <t>A.7.4 (a)</t>
  </si>
  <si>
    <t>A.7.4 (b)</t>
  </si>
  <si>
    <t>A.7.4 (c)</t>
  </si>
  <si>
    <t>A.7.4 (d)</t>
  </si>
  <si>
    <t>A.8.4 (a)</t>
  </si>
  <si>
    <t>The backup process should be automated where feasible.</t>
  </si>
  <si>
    <t>A.8.4 (b)</t>
  </si>
  <si>
    <t>A.8.4 (c)</t>
  </si>
  <si>
    <t>A.8.4 (d)</t>
  </si>
  <si>
    <t>A.8.4 (e)</t>
  </si>
  <si>
    <t>A.8.4 (f)</t>
  </si>
  <si>
    <t>A.8.4 (g)</t>
  </si>
  <si>
    <t>A.8.4 (h)</t>
  </si>
  <si>
    <t>A.8.4 (i)</t>
  </si>
  <si>
    <t>A.9.4 (a)</t>
  </si>
  <si>
    <t>A.9.4 (b)</t>
  </si>
  <si>
    <t>A.9.4 (c)</t>
  </si>
  <si>
    <t>A.9.4 (d)</t>
  </si>
  <si>
    <t>ACRA Number/Unique Entity Number (UEN)</t>
  </si>
  <si>
    <t>Organisation Name</t>
  </si>
  <si>
    <t>Date of Self-Assessment</t>
  </si>
  <si>
    <t>Clause</t>
  </si>
  <si>
    <t>Annual Turnover</t>
  </si>
  <si>
    <t>Number of Employees</t>
  </si>
  <si>
    <t>Implementation Status</t>
  </si>
  <si>
    <t>If “Yes”, the organisation shall provide supporting documents and proceed;
If “No”, the assessment ends.</t>
  </si>
  <si>
    <t>Clause 1</t>
  </si>
  <si>
    <t>Clause 2</t>
  </si>
  <si>
    <t>Requirement</t>
  </si>
  <si>
    <t>Recommendation</t>
  </si>
  <si>
    <t>Supporting document 1</t>
  </si>
  <si>
    <t>Supporting document 2</t>
  </si>
  <si>
    <t>If “Yes”, the organisation should provide supporting documents and proceed;
If “No” or “Not applicable”, the organisation should provide supporting reasons and proceed.</t>
  </si>
  <si>
    <r>
      <rPr>
        <i/>
        <sz val="10"/>
        <color theme="0" tint="-0.34998626667073579"/>
        <rFont val="Calibri"/>
        <family val="2"/>
        <scheme val="minor"/>
      </rPr>
      <t>Dropdown list to select:</t>
    </r>
    <r>
      <rPr>
        <i/>
        <sz val="10"/>
        <color theme="1"/>
        <rFont val="Calibri"/>
        <family val="2"/>
        <scheme val="minor"/>
      </rPr>
      <t xml:space="preserve">
Yes or No</t>
    </r>
  </si>
  <si>
    <r>
      <rPr>
        <i/>
        <sz val="10"/>
        <color theme="0" tint="-0.34998626667073579"/>
        <rFont val="Calibri"/>
        <family val="2"/>
        <scheme val="minor"/>
      </rPr>
      <t>Dropdown list to select:</t>
    </r>
    <r>
      <rPr>
        <i/>
        <sz val="10"/>
        <color theme="1"/>
        <rFont val="Calibri"/>
        <family val="2"/>
        <scheme val="minor"/>
      </rPr>
      <t xml:space="preserve">
Yes, No or Not applicable</t>
    </r>
  </si>
  <si>
    <t>•</t>
  </si>
  <si>
    <t>Signature</t>
  </si>
  <si>
    <t>Name (in BLOCK LETTERS)</t>
  </si>
  <si>
    <t>Date</t>
  </si>
  <si>
    <t>Designation</t>
  </si>
  <si>
    <t>[for and on behalf of &lt;&lt;Organisation&gt;&gt;]</t>
  </si>
  <si>
    <t>Organisation</t>
  </si>
  <si>
    <t>Organisation Stamp</t>
  </si>
  <si>
    <t>A.1 Assets: People</t>
  </si>
  <si>
    <t>A.2 Assets: Hardware and software</t>
  </si>
  <si>
    <t>A.3 Assets: Data</t>
  </si>
  <si>
    <t>A.7 Update: Software updates</t>
  </si>
  <si>
    <t>A.9 Respond: Incident response</t>
  </si>
  <si>
    <t>Recommendations ("should" statements)</t>
  </si>
  <si>
    <t>Requirements ("shall" statements)</t>
  </si>
  <si>
    <t>Overall Summary</t>
  </si>
  <si>
    <t>Documented information on content of cybersecurity awareness training.</t>
  </si>
  <si>
    <t>Documented information on differentiation of content of cybersecurity awareness training.</t>
  </si>
  <si>
    <t>Documented information on cybersecurity awareness training for employees.</t>
  </si>
  <si>
    <t>Documented information on cyber hygiene practices and guidelines for employees to adopt in their day-to-day operations.</t>
  </si>
  <si>
    <t>Documented information on frequency of cybersecurity awareness training.</t>
  </si>
  <si>
    <t>Asset inventory of hardware and software assets.</t>
  </si>
  <si>
    <t>Documented information of process and/or implementation of system to manage unauthorised and EOS assets.</t>
  </si>
  <si>
    <t>Documented information of process and/or implementation of system to manage assets.</t>
  </si>
  <si>
    <t>Documented information on secure asset disposal.</t>
  </si>
  <si>
    <t>Asset inventory of business-critical data.</t>
  </si>
  <si>
    <t>Documented information of process to protect business-critical data.</t>
  </si>
  <si>
    <t>Documented information and/or implementation of data leakage and disposal process.</t>
  </si>
  <si>
    <t>Documented information and/or implementation of systems backup.</t>
  </si>
  <si>
    <t>Documented information of systems backup.
Records of backups.</t>
  </si>
  <si>
    <t>Documented information and/or implementation of software updates and patches.</t>
  </si>
  <si>
    <t>Documented information on logging of software and hardware assets.</t>
  </si>
  <si>
    <t>Documented information and/or implementation of configuration of assets.</t>
  </si>
  <si>
    <t>Documented information and/or implementation of compatibility tests on updates for operating system and applications.</t>
  </si>
  <si>
    <t>Documented information on software updates and patches.</t>
  </si>
  <si>
    <t>A.4.4 (a)</t>
  </si>
  <si>
    <t>A.4.4 (b)</t>
  </si>
  <si>
    <t>A.4.4 (c)</t>
  </si>
  <si>
    <t>A.4.4 (d)</t>
  </si>
  <si>
    <t>A.4.4 (e)</t>
  </si>
  <si>
    <t>A.4.4 (f)</t>
  </si>
  <si>
    <t>A.4.4 (g)</t>
  </si>
  <si>
    <t>A.4.4 (h)</t>
  </si>
  <si>
    <t>A.4.4 (i)</t>
  </si>
  <si>
    <t>A.4.4 (j)</t>
  </si>
  <si>
    <t>Documented information on installation and access to authorised software/attachments.</t>
  </si>
  <si>
    <t>Content of cybersecurity awareness training to employees.
Cybersecurity policies and practices for employees.</t>
  </si>
  <si>
    <t>Documented information on review of firewall rules and configuration.</t>
  </si>
  <si>
    <t>Documented information outlining functionality and implementation of firewall solution.</t>
  </si>
  <si>
    <t>Inventory of user accounts.
List of employees in the organisation, period of employment, and their functional roles.</t>
  </si>
  <si>
    <t>Documented information on process to request to grant and revoke access.</t>
  </si>
  <si>
    <t>Documented information on process to request for administrative access to system.</t>
  </si>
  <si>
    <t>Inventory of user accounts.
List of third parties/contractors supporting the organisational, period of support, and their functional roles.</t>
  </si>
  <si>
    <t>List of third parties/contractors supporting the organisational, period of support, and their functional roles.
Non-disclosure agreement signed by third-parties and contractors.</t>
  </si>
  <si>
    <t>Implementation of physical access control to organisation IT assets and/or environment.
Documented information on process to request to grant and revoke physical  access.</t>
  </si>
  <si>
    <t>Documented information on password or passphrase policy.</t>
  </si>
  <si>
    <t>Documented information on policy for user accounts.</t>
  </si>
  <si>
    <t>Documented information on the process to conduct account review.
E.g. practices to grant and revoke access during employee onboard and offboarding.</t>
  </si>
  <si>
    <t>Documented information outlining functionality and implementation of passphrase management solution.</t>
  </si>
  <si>
    <t>Incident response plan with guidance on how to respond to common cyber incidents.</t>
  </si>
  <si>
    <t>Incident response plan with  post-incident review, improvement of plan and review history.</t>
  </si>
  <si>
    <t>Network and/or systems diagram.
Documented information on configuration of  firewall.</t>
  </si>
  <si>
    <t>Documented information and/or implementation of configuration of assets.
Network and/or systems diagram.</t>
  </si>
  <si>
    <t>The typical documents that organisations need to prepare and submit for certification include:
–	Scoping statement 
–	Organisation chart depicting the business unit(s) within the scope of certification
–	Description of the organisation’s business for context, e.g. products/services offered, profile of customers it supports, industry/sector the organisation belongs to and/or supplies to
–	System and network diagram
–	Inventory listing of devices and/or systems
–	Inventory listing of software and/or services
–	Locations from where the organisation operates or carries out the services that are to be covered as part of the certification
–	A completed version of this self-assessment template
For the avoidance of doubt, only the components that fall within the determined scope of certification would be needed.</t>
  </si>
  <si>
    <t>We, the Applicant, declare that the facts stated in this application and the accompanying information are true and correct to the best of our knowledge and that we have not withheld /distorted any material facts. We understand that we have a continuing obligation to promptly notify our appointed certification body if there is any change affecting the information set out in this application and declaration.</t>
  </si>
  <si>
    <t>We understand that our appointed certification body may take the relevant action if we provide false or misleading statements or fail to disclose material facts, and the certification body may, at its discretion, withdraw the certification issued or take other follow-on action.</t>
  </si>
  <si>
    <t>* Note: This declaration must be signed by a person authorised to sign on behalf of the organisation.</t>
  </si>
  <si>
    <t>Example:</t>
  </si>
  <si>
    <t>The template lists “suggested artefacts” for each requirement and recommendation. You would need to prepare these as supporting documents to be submitted to your certification body subsequently.</t>
  </si>
  <si>
    <t>Step 1 – Self-Assessment (“Self-Assessment” tab)</t>
  </si>
  <si>
    <t>Upon completion of the above, the template will compute the results of your self- assessment and provide an indication if you are ready for Cyber Essentials certification.</t>
  </si>
  <si>
    <t>Step 2 – Review of Self-Assessment Results ("Self-Assessment Results" tab)</t>
  </si>
  <si>
    <t>Remarks</t>
  </si>
  <si>
    <t>total</t>
  </si>
  <si>
    <t>fail</t>
  </si>
  <si>
    <t>pass</t>
  </si>
  <si>
    <t>result</t>
  </si>
  <si>
    <t xml:space="preserve">These are the results of your self-assessment: </t>
  </si>
  <si>
    <r>
      <t>This self-assessment template is intended for organisations seeking CSA Cyber Essentials cybersecurity certification. Organisations shall refer to the “</t>
    </r>
    <r>
      <rPr>
        <u/>
        <sz val="10"/>
        <color rgb="FF0070C0"/>
        <rFont val="Calibri"/>
        <family val="2"/>
        <scheme val="minor"/>
      </rPr>
      <t>CSA Cybersecurity Certification – Cyber Essentials mark</t>
    </r>
    <r>
      <rPr>
        <sz val="10"/>
        <rFont val="Calibri"/>
        <family val="2"/>
        <scheme val="minor"/>
      </rPr>
      <t>” document for full details on certification.</t>
    </r>
  </si>
  <si>
    <r>
      <t xml:space="preserve">Organisations shall approach any of the </t>
    </r>
    <r>
      <rPr>
        <u/>
        <sz val="10"/>
        <color rgb="FF0070C0"/>
        <rFont val="Calibri"/>
        <family val="2"/>
        <scheme val="minor"/>
      </rPr>
      <t>certification bodies appointed by CSA</t>
    </r>
    <r>
      <rPr>
        <sz val="10"/>
        <rFont val="Calibri"/>
        <family val="2"/>
        <scheme val="minor"/>
      </rPr>
      <t xml:space="preserve"> to apply for certification.
Organisations shall take note that different certification bodies may charge different certification fees and maintain their respective terms and conditions of service.</t>
    </r>
  </si>
  <si>
    <t>implemented</t>
  </si>
  <si>
    <t>not implemented</t>
  </si>
  <si>
    <t>not applicable</t>
  </si>
  <si>
    <t>A.8 Backup: Back up essential data</t>
  </si>
  <si>
    <t>Assess your organisation’s cybersecurity implementation against the requirements and recommendations listed.
Requirements are denoted by the use of the word “shall”, and these need to be implemented in the organisation in order to qualify for Cyber Essentials certification.
Recommendations are denoted by the use of the word “should”, and whilst organisations are encouraged to implement these recommendations, these are not compulsory to qualify for Cyber Essentials certification.
For each requirement and recommendation, indicate:
–	“Yes”: If the measure described in the statement is implemented in your organisation;
–	“No”: If the measure described in the statement is not implemented in your organisation; or
–	“Not applicable”: If the measure described in the statement is not applicable.
For recommendations that are “Not applicable”, fill in remarks to explain why this is not applicable.</t>
  </si>
  <si>
    <r>
      <t xml:space="preserve">Upon completion of this self-assessment, prepare the relevant supporting documents outlined in “Overview” tab and approach your appointed certification body.
Organisations may refer to CSA’s </t>
    </r>
    <r>
      <rPr>
        <u/>
        <sz val="10"/>
        <color rgb="FF0070C0"/>
        <rFont val="Calibri"/>
        <family val="2"/>
        <scheme val="minor"/>
      </rPr>
      <t>Cybersecurity Toolkit for IT Teams</t>
    </r>
    <r>
      <rPr>
        <sz val="10"/>
        <rFont val="Calibri"/>
        <family val="2"/>
        <scheme val="minor"/>
      </rPr>
      <t>, which comes with templates that organisations may refer to and adapt accordingly for use as supporting documents for certification.</t>
    </r>
  </si>
  <si>
    <t>A.4 Secure/Protect: Virus and malware protection</t>
  </si>
  <si>
    <t>A.5 Secure/Protect: Access control</t>
  </si>
  <si>
    <t>A.6 Secure/Protect: Secure configuration</t>
  </si>
  <si>
    <t>A.5 Secure Protect: Access control</t>
  </si>
  <si>
    <t>A.1 Assets: People – Equip employees with know-how to be the first line of defence</t>
  </si>
  <si>
    <t>A.2 Assets: Hardware and software – Know what hardware and software the organisation has and protect them</t>
  </si>
  <si>
    <t>Before disposing of any hardware asset, the organisation shall ensure that all confidential information have been deleted, e.g., encrypting hard disk before reformatting and overwriting it.</t>
  </si>
  <si>
    <t>The organisation should carry out steps to ensure that the assets are disposed of securely and completely, e.g., destroy the hard disks physically or engage disk shredding services.</t>
  </si>
  <si>
    <t>A.3 Assets: Data – Know what data the organisation has, where they are, and secure the data</t>
  </si>
  <si>
    <t>A.4 Secure/Protect: Virus and malware protection – Protect from malicious software like viruses and malware</t>
  </si>
  <si>
    <t>A.5 Secure/Protect: Access control – Control access to the organisation’s data and services</t>
  </si>
  <si>
    <t>As good practice, account reviews should be carried out at least quarterly or whenever there are changes to the account list, e.g., during onboarding and offboarding processes or organisation restructuring.</t>
  </si>
  <si>
    <t>The account password shall be changed in the event of any suspected compromise.</t>
  </si>
  <si>
    <t>A.6 Secure/Protect: Secure configuration – Use secure settings for the organisation’s hardware and software</t>
  </si>
  <si>
    <t>A.7 Update: Software updates – Update software on devices and systems</t>
  </si>
  <si>
    <t>A.8 Backup: Back up essential data – Back up the organisation’s essential data and store them offline</t>
  </si>
  <si>
    <t>A.9 Respond: Incident response – Be ready to detect, respond to, and recover from cybersecurity incidents</t>
  </si>
  <si>
    <t>As good practice, the incident response plan should be reviewed at least annually.</t>
  </si>
  <si>
    <t>3.  Self-assessment results</t>
  </si>
  <si>
    <t>4.  Declaration</t>
  </si>
  <si>
    <t>A.  Overview</t>
  </si>
  <si>
    <t>B.  Scoping of Certification and Statement of Scope</t>
  </si>
  <si>
    <t>C.  Documents to Prepare for Certification</t>
  </si>
  <si>
    <t>D.  Appointed Certification Bodies</t>
  </si>
  <si>
    <t>E.  Self-Assessment</t>
  </si>
  <si>
    <t>1.  Organisation Data</t>
  </si>
  <si>
    <t>Classical Cybersecurity</t>
  </si>
  <si>
    <t>The organisation shall establish cybersecurity awareness and data protection training for all employees to ensure they are aware of the security practices and behaviour expected of them. Organisations may achieve this through various means, e.g., provide self-learning materials for employees or engaging external training providers.</t>
  </si>
  <si>
    <t xml:space="preserve">Cyber hygiene practices and guidelines shall be developed for employees to adopt in their daily operations.
</t>
  </si>
  <si>
    <t>Cyber hygiene practices and guidelines should include measures to mitigate cybersecurity incidents arising from human factors, as follows:
–	Be vigilant against the rise of AI-enabled social engineering and deepfake attacks;
–	Secure access with Multi-Factor Authentication (MFA) and strong passphrases and protect them;
–	Protect corporate and/or personal devices used for work, i.e., BYOD;
–	Handle and disclose business-critical data, including personal data with care;
–	Maintain secure work practices both on-site and remotely; and
–	Report all cybersecurity incidents promptly.</t>
  </si>
  <si>
    <r>
      <t>Where feasible, the training content should be differentiated based on employee roles as follows:
–	Senior management or business leaders – Developing a cybersecurity culture/mindset within the organisation or establishing a cybersecurity strategy or workplan;
–	Employees – The use of strong passphrases, the protection of corporate and/or personal devices used for work; and 
–	Employees handling personal data – Ensure familiarity with topics on personal data protection</t>
    </r>
    <r>
      <rPr>
        <strike/>
        <sz val="10"/>
        <color rgb="FF0000FF"/>
        <rFont val="Calibri"/>
        <family val="2"/>
        <scheme val="minor"/>
      </rPr>
      <t>,</t>
    </r>
    <r>
      <rPr>
        <sz val="10"/>
        <color theme="1"/>
        <rFont val="Calibri"/>
        <family val="2"/>
        <scheme val="minor"/>
      </rPr>
      <t xml:space="preserve">
NOTE – In Singapore, the Personal Data Protection Commission offers e-learning programme</t>
    </r>
    <r>
      <rPr>
        <sz val="10"/>
        <color rgb="FF0000FF"/>
        <rFont val="Calibri"/>
        <family val="2"/>
        <scheme val="minor"/>
      </rPr>
      <t>s</t>
    </r>
    <r>
      <rPr>
        <sz val="10"/>
        <color theme="1"/>
        <rFont val="Calibri"/>
        <family val="2"/>
        <scheme val="minor"/>
      </rPr>
      <t xml:space="preserve"> for handling personal data.</t>
    </r>
  </si>
  <si>
    <t>As a best practice, such cybersecurity awareness initiatives should be conducted at least annually to refresh employee awareness.</t>
  </si>
  <si>
    <t>Hardware assets within the scope of certification may include servers, network devices, laptops and computers. If the scope of the certification includes hardware assets such as mobile devices and/or IoT devices, note the following:
Mobile devices
–	Organisations should include company-issued mobile devices as part of its asset inventory, such as mobile phones or tablets.
IoT devices
–	The inventory should include IoT devices used within the organisation such as closed-circuit television (CCTV) cameras, smart printers and smart televisions.</t>
  </si>
  <si>
    <t>The inventory list should contain details of the hardware assets, where available, as follows:
–	Hardware name/model;
–	Asset tag/serial number;
–	Asset type;
–	Warranty information;
–	Asset location;
–	Network address;
–	Asset owner;
–	Asset classification;
–	Department;
–	Approval/authorisation date; 
–	Service Level Agreements (SLAs);
–	End of support (EOS) date; and
–	Vendor contact information.</t>
  </si>
  <si>
    <t>The inventory list should contain details of the software assets, where available, as follows:
–	Software name;
–	Software publisher;
–	Software license key (including API keys);
–	Software version;
–	Business purpose;
–	Asset classification;
–	Approval/authorisation date;
–	Service level agreements (SLAs);
–	EOS date; and
–	Vendor contact information.</t>
  </si>
  <si>
    <t>As a best practice, the hardware and software asset inventory list should be reviewed at least bi-annually (twice per year).</t>
  </si>
  <si>
    <t>Unauthorised hardware and software assets, or those that have reached their respective EOS dates shall be removed.</t>
  </si>
  <si>
    <t>An authorisation process shall be developed for onboarding new hardware and software into the organisation. Methods may include email approval from senior management, ensuring that new hardware or software originate from official or trusted sources, and performing malware scans to verify the asset’s integrity. Asset whitelisting/blacklisting may also be implemented.</t>
  </si>
  <si>
    <t>The date of authorisation for software and hardware shall be included in the asset inventory list after obtaining the relevant approval, e.g., through email or with an approval form.</t>
  </si>
  <si>
    <t>Software and hardware without approval shall not be used in the organisation.</t>
  </si>
  <si>
    <t>The organisation shall identify and maintain an inventory of business-critical data . Methods may include using spreadsheets or asset inventory software. The inventory list shall contain details of the data as follows:
–	Description;
–	Data classification and/or sensitivity;
–	Location; and
–	Retention period.
For organisations holding substantive personal data that could result in a breach of a significant scale, the organisation shall also document the data flow diagram for personal data.</t>
  </si>
  <si>
    <t>The inventory list should be reviewed at least annually, or whenever there are changes to the data captured by the organisation.</t>
  </si>
  <si>
    <t>Measures shall be implemented to prevent employees, third parties and contractors from disclosing or leaking confidential and/or sensitive data outside the organisation. Examples include:
–	disabling USB ports; and/or
–	including clauses regarding unauthorised disclosure of information in employment contracts and contractual agreements with third parties or contractors.</t>
  </si>
  <si>
    <t>Before disposing of any physical media containing confidential and/or sensitive data, e.g., paper, the organisation shall ensure that the data is securely destroyed, such as by shredding the media.</t>
  </si>
  <si>
    <t>Virus and malware protection solutions shall be used and installed on endpoints (e.g., laptop computers, desktop computers, servers, virtual environments) to detect attacks.</t>
  </si>
  <si>
    <t>Documented information outlining functionality and implementation of on virus and malware protection solution.</t>
  </si>
  <si>
    <t>Documented information on configuration of virus and malware protection solution.</t>
  </si>
  <si>
    <t>Automatic updates or configurations for virus and malware protection solutions shall be enabled to update signature files or equivalent (e.g., non-signature-based machine learning solutions) to detect new malware. At least daily updates are recommended for optimal protection.</t>
  </si>
  <si>
    <t>If the scope of certification includes mobile devices, IoT devices, or web browser/email use:
Mobile devices
–	Virus and malware protection solutions should be installed and running on mobile devices.
IoT devices
–	Virus and malware protection solutions should be integrated with IoT devices, e.g., CCTVs, smart televisions, smart printers, digital door locks.
Web browser/email
–	Only fully supported web browsers and email client software with security controls should be used.
–	Anti-phishing and spam filtering tools should be implemented for web browsers/email clients.
–	Web browsers and/or email plug-ins/extensions/add-ons that are not necessary should be disabled and/or removed.
–	Web filtering should be deployed to protect the business from malicious websites, where feasible.
–	Email authentication protocols such as Sender Policy Framework (SPF), DomainKeys Identified Mail (DKIM), and Domain-based Message Authentication Reporting and Conformance (DMARC) should be implemented to provide email security.</t>
  </si>
  <si>
    <t>If the scope of certification includes mobile and/or IoT devices:
Mobile devices
–	Firewalls should be installed and enabled on employees’ mobile devices.
IoT devices
–	Firewalls should be configured and enabled on IoT devices where possible.</t>
  </si>
  <si>
    <t>The organisation shall ensure employees install and use only authorised software, and access only attachments from official or trusted sources to ensure the integrity of the software, e.g., code signing.</t>
  </si>
  <si>
    <t>The organisation shall ensure employees use only trusted network connections for accessing the organisation’s data or business email, e.g., mobile hotspot, personal Wi-Fi, corporate Wi-Fi and virtual private network (VPN).</t>
  </si>
  <si>
    <t>The organisation shall ensure employees immediately report any suspicious email or attachment to the IT team and/or senior management.</t>
  </si>
  <si>
    <t>Account management shall be established to maintain and manage the inventory of accounts. Methods may include spreadsheets or exporting lists from software directory services.</t>
  </si>
  <si>
    <t>The account inventory list shall include details for user, administrator, third-party and service accounts, not limited to the following:
–	Name;
–	Username;
–	Department;
–	Role/account type;
–	Date of access created; and
–	Last logon date.</t>
  </si>
  <si>
    <t xml:space="preserve">The organisation shall implement an approval process (e.g., email approval or access request form) to grant and revoke access. This shall be implemented when there are personnel changes such as new hires or role changes. The following fields shall be captured:
–	Name;
–	System to access;
–	Department;
–	Role/account type;
–	From date; and
–	To date.  </t>
  </si>
  <si>
    <t>Accounts with unnecessary or expired access rights shall be disabled or removed from the system. Shared, duplicate, obsolete, dormant and inactive accounts (e.g., inactive for more than 60 days) shall be removed.</t>
  </si>
  <si>
    <t>The administrator account shall only be created with approval from senior management and be used for administrator functions. The administrator account shall not be used for daily activities.</t>
  </si>
  <si>
    <t>Access shall be managed to ensure third parties or contractors can access only the information and systems required for their job role. Such access shall be removed when no longer needed.</t>
  </si>
  <si>
    <t>Third parties or contractors working with sensitive information shall sign a non-disclosure agreement outlining contractual actions for non-compliance.</t>
  </si>
  <si>
    <t>The organisation should implement minimum cybersecurity requirements for third parties or contractors working with confidential and/or sensitive data and ensure its third parties or contractors inform the organisation of any relevant cybersecurity incidents involving these third parties or contractors. 
NOTE – In Singapore, Cyber Essentials is one of the certifications that help organisations implement fundamental cybersecurity measures.</t>
  </si>
  <si>
    <t>Documented information on cybersecurity posture of third parties or contractors</t>
  </si>
  <si>
    <t>Physical access control shall be enforced to secure the organisation’s information assets and/or environment, allowing access only to authorised employees/contractors, e.g., use of cable locks for workstations, card access door locks to authenticate and authorise entry.</t>
  </si>
  <si>
    <t>The organisation shall change all default passwords and replace them with a strong passphrase (it should be at least twelve characters, including upper case, lower case and/or special characters).</t>
  </si>
  <si>
    <t>User accounts shall be disabled and/or locked out after multiple failed login attempts, e.g., ten failed login attempts, rate-limiting attempts.</t>
  </si>
  <si>
    <r>
      <t>MFA shall be used for administrative access to important systems and database servers containing sensitive or business-critical data, or a substantive amount of personal data that</t>
    </r>
    <r>
      <rPr>
        <sz val="10"/>
        <color rgb="FF0000FF"/>
        <rFont val="Calibri"/>
        <family val="2"/>
        <scheme val="minor"/>
      </rPr>
      <t xml:space="preserve"> </t>
    </r>
    <r>
      <rPr>
        <sz val="10"/>
        <rFont val="Calibri"/>
        <family val="2"/>
        <scheme val="minor"/>
      </rPr>
      <t>can result</t>
    </r>
    <r>
      <rPr>
        <sz val="10"/>
        <color theme="1"/>
        <rFont val="Calibri"/>
        <family val="2"/>
        <scheme val="minor"/>
      </rPr>
      <t xml:space="preserve"> in a breach of a significant scale. MFA methods include authenticator applications and one-time password (OTP) tokens. </t>
    </r>
  </si>
  <si>
    <t>Documented information outlining functionality and implementation of MFA.</t>
  </si>
  <si>
    <t>Where feasible, the organisation should implement additional measures to assist employees with secure passphrase management, e.g. trusted software to manage passphrases such as passphrase or password managers, passwordless authentication.</t>
  </si>
  <si>
    <t>A.6.4 (i)</t>
  </si>
  <si>
    <t>A.6.4 (j)</t>
  </si>
  <si>
    <t>Insecure configurations and weak protocols shall be replaced or upgraded to address the associated vulnerabilities, e.g., 
–	using hypertext transfer protocol secure (HTTPS) instead of hypertext transfer protocol (HTTP) to encrypt data communication; 
–	upgrading Wired Equivalent Privacy (WEP) to Wi-Fi Protected Access 2/3 (WPA2/WPA3) to enhance Wi-Fi security standards; and
–	disabling Server Message Block version 1 (SMBv1), as it has been superseded by more secured versions.</t>
  </si>
  <si>
    <t>Unused features, services, or applications shall be disabled or removed, e.g., disable file sharing services, File Transfer Protocol (FTP) service and restrict software macros.</t>
  </si>
  <si>
    <t>The organisation shall ensure that third parties or contractors protect their own software, applications and environments used for service delivery to the organisation.</t>
  </si>
  <si>
    <t>Documented information on cybersecurity measures implemented by third parties or contractors to protect their own software, applications and environments, or cybersecurity certification where scope of certification  covers its service delivery to the organisation</t>
  </si>
  <si>
    <t>The organisation should review the cybersecurity posture of third parties or contractors, or perform audits on contractors, so as to adequately manage supply chain risk.
NOTE – In Singapore, Cyber Essentials and Cyber Trust are certifications that help organisations to implement cybersecurity.</t>
  </si>
  <si>
    <t>Documented information on cybersecurity audits or cybersecurity certification where scope of certification  covers its service delivery to the organisation.</t>
  </si>
  <si>
    <t>Automatic connection to open networks and auto-run features of non-essential programs (other than backup or virus and malware protection solutions) shall be disabled.</t>
  </si>
  <si>
    <t>The organisation should enable other system logs, application logs, security tool logs and outbound proxy logs.</t>
  </si>
  <si>
    <t>As good practice, automatic lock/session logouts should be enabled after fifteen minutes of inactivity for the organisation’s assets. These include user sessions on laptops, servers, non-mobile devices, databases and administrator portals.</t>
  </si>
  <si>
    <t>If the scope of certification includes mobile devices and/or IoT devices:
Mobile devices – e.g., mobile phones, tablets
–	Mobile devices should not be jail-broken or rooted.
–	Mobile device passcodes should be enabled.
–	Automatic mobile device locks should be activated after two minutes of inactivity.
–	Mobile applications should only be downloaded from official or trusted sources, avoiding side-loaded applications.
IoT devices
–	The network hosting IoT devices should be segregated from the network hosting the organisation’s assets and data.
–	Security features should be enabled on IoT devices, e.g., disabling device auto-discovery and Universal Plug and Play (UPnP).
–	When selecting IoT devices, the organisation should use devices that are labelled for cybersecurity where available.
NOTE – In Singapore, the Cybersecurity Labelling Scheme provides a rating for the cybersecurity of IoT devices.</t>
  </si>
  <si>
    <t>The organisation should conduct compatibility tests on operating system and application updates before installation.</t>
  </si>
  <si>
    <t xml:space="preserve">The organisation should consider enabling automatic updates for critical operating system and application patches where feasible so that they can receive the latest updates, and the deployment can be staggered into stages, starting with a subset of the organisation’s assets. </t>
  </si>
  <si>
    <r>
      <t>If the scope of certification includes mobile devices and/or IoT devices:
Mobile devices – e.g., mobile phones, tablets
–	The organisation should ensure that updates and patches for mobile devices are</t>
    </r>
    <r>
      <rPr>
        <sz val="10"/>
        <color rgb="FF0000FF"/>
        <rFont val="Calibri"/>
        <family val="2"/>
        <scheme val="minor"/>
      </rPr>
      <t xml:space="preserve"> </t>
    </r>
    <r>
      <rPr>
        <sz val="10"/>
        <rFont val="Calibri"/>
        <family val="2"/>
        <scheme val="minor"/>
      </rPr>
      <t>downloaded only</t>
    </r>
    <r>
      <rPr>
        <b/>
        <sz val="10"/>
        <color rgb="FFFF0000"/>
        <rFont val="Calibri"/>
        <family val="2"/>
        <scheme val="minor"/>
      </rPr>
      <t xml:space="preserve"> </t>
    </r>
    <r>
      <rPr>
        <sz val="10"/>
        <color theme="1"/>
        <rFont val="Calibri"/>
        <family val="2"/>
        <scheme val="minor"/>
      </rPr>
      <t>from trusted sources (e.g., the official application store from the manufacturer).
IoT devices
–	The organisation should remove or replace any IoT devices (e.g., CCTVs, printers) that are not receiving any software patches or updates.</t>
    </r>
  </si>
  <si>
    <t>For business-critical data and systems, backups shall be performed regularly, with the backup frequency aligned to business requirements and the organisation’s data loss tolerance.</t>
  </si>
  <si>
    <t xml:space="preserve">For non-business-critical systems or non-essential information, backups should still be performed albeit at a lower frequency or on a long-term basis.  </t>
  </si>
  <si>
    <t>If the scope of certification includes hardware assets such as mobile devices and/or IoT devices:
Mobile devices
–	Essential business information stored on mobile phones, e.g., Short Message Service (SMS) conversations, important client contacts, should be automatically backed up and transferred to a secondary mobile phone or secondary storage.
IoT devices
–	IoT devices containing essential business information, e.g., sensors in farms or healthcare, should be backed up manually where automatic backup is unavailable.</t>
  </si>
  <si>
    <t>Backups shall be stored separately and isolated from the operating environment. Where feasible, backups should be stored offsite, e.g., password-protected USB flash drives, encrypted external hard disks, tape storage at an alternative office location.</t>
  </si>
  <si>
    <t>Frequent backups, e.g., daily or weekly, should be stored online to facilitate quick recovery, e.g., cloud backup storage.</t>
  </si>
  <si>
    <t>The organisation shall establish an up-to-date basic incident response plan to guide the organisation in responding to common cybersecurity and data incidents. Examples include ransomware, social engineering, data breach and distributed denial-of-service (DDoS) attacks. The plan shall contain details as follows:
–	Clear roles and responsibilities for key personnel involved in the incident response plan process;
–	Procedures for detecting, responding to and recovering from common cybersecurity threat scenarios; and
–	A communication plan and timeline for escalating and reporting the incident to internal and external stakeholders (e.g., regulators, customers, senior management).</t>
  </si>
  <si>
    <t>The incident response plan shall be communicated to all employees with access to the organisation’s IT assets and/or environment.</t>
  </si>
  <si>
    <t>The organisation should conduct post-incident reviews and incorporate learning points to strengthen and improve the incident response plan.</t>
  </si>
  <si>
    <t>The scope of assessment and certification shall cover at least the following:
―	For SaaS solution: The production and development environment of the ICT Vendor for the service; and
―	For non-SaaS solution: The production environment used by the ICT Vendor for hosting the service and/or the development environment of the ICT Vendor for the service.
The statement of scope shall minimally include classical cybersecurity.
The requirements for Cyber Essentials mark shall apply to all devices, systems  and software that are within this boundary of scope.</t>
  </si>
  <si>
    <r>
      <t xml:space="preserve">Self-assessment questionnaire — How ready are you for </t>
    </r>
    <r>
      <rPr>
        <b/>
        <sz val="14"/>
        <color rgb="FFE31837"/>
        <rFont val="Calibri"/>
        <family val="2"/>
        <scheme val="minor"/>
      </rPr>
      <t>Cyber Essentials mark for ICT vendors</t>
    </r>
    <r>
      <rPr>
        <b/>
        <sz val="14"/>
        <rFont val="Calibri"/>
        <family val="2"/>
        <scheme val="minor"/>
      </rPr>
      <t>?</t>
    </r>
  </si>
  <si>
    <t>2.  Cyber Essentials mark for ICT vendors questionnaire</t>
  </si>
  <si>
    <r>
      <t>The organisation shall maintain an up-to-date asset inventory of all the hardware and software assets, including those from third-party vendors. Methods for maintaining this inventory may include the use of spreadsheets or IT asset management software to maintain the IT asset inventory.</t>
    </r>
    <r>
      <rPr>
        <sz val="10"/>
        <color rgb="FF0000FF"/>
        <rFont val="Calibri"/>
        <family val="2"/>
        <scheme val="minor"/>
      </rPr>
      <t xml:space="preserve"> </t>
    </r>
    <r>
      <rPr>
        <sz val="10"/>
        <rFont val="Calibri"/>
        <family val="2"/>
        <scheme val="minor"/>
      </rPr>
      <t>The o</t>
    </r>
    <r>
      <rPr>
        <sz val="10"/>
        <color theme="1"/>
        <rFont val="Calibri"/>
        <family val="2"/>
        <scheme val="minor"/>
      </rPr>
      <t xml:space="preserve">rganisation shall also include network diagrams and drawings of their environment.
</t>
    </r>
    <r>
      <rPr>
        <sz val="10"/>
        <color rgb="FFC00000"/>
        <rFont val="Calibri"/>
        <family val="2"/>
        <scheme val="minor"/>
      </rPr>
      <t>NOTE:
–	The asset inventory shall include 3rd party software and tools deployed;
–	ICT vendor shall include what is hosted on the cloud instances, e.g., software and Operating System (OS).
–	The asset inventory shall track expiry of all digital assets, such as certificates, software licenses, software renewal, etc; and
–	The asset inventory shall be reviewed at least once a year.</t>
    </r>
  </si>
  <si>
    <r>
      <t xml:space="preserve">In cases where continued use of EOS assets is necessary, the organisation shall assess and understand the cybersecurity risk, obtain approval from senior management and monitor it until the asset is replaced.
</t>
    </r>
    <r>
      <rPr>
        <sz val="10"/>
        <color rgb="FFC00000"/>
        <rFont val="Calibri"/>
        <family val="2"/>
        <scheme val="minor"/>
      </rPr>
      <t xml:space="preserve">NOTE:
–	The ICT vendor shall identify and implement mitigating stop-gap measures.
</t>
    </r>
  </si>
  <si>
    <r>
      <t xml:space="preserve">The organisation shall establish a process to protect its business-critical data, e.g., password-protecting documents, encrypting emails, protecting organisational data on employee personal devices used for work (i.e., BYOD), which include personal laptops, mobile devices, and USB devices.
For organisations holding substantive personal data that could result in a breach of a significant scale, the data shall be encrypted both at rest and in transit. 
</t>
    </r>
    <r>
      <rPr>
        <sz val="10"/>
        <color rgb="FFC00000"/>
        <rFont val="Calibri"/>
        <family val="2"/>
        <scheme val="minor"/>
      </rPr>
      <t>NOTE:
–	The ICT vendor shall encrypt business-critical data at rest, e.g. full disk encryption, encryption of databases containing personal data; and
–	The ICT vendor shall encrypt business-critical data in-motion using industry accepted protocols, e.g. Transport Layer Security (TLS), Secure Shell (SSH), when transmitted over the network, during backup or migration.</t>
    </r>
  </si>
  <si>
    <r>
      <t xml:space="preserve">Virus and malware protection solutions shall be configured to automatically scan files upon access to detect potential cyberattacks. This includes files and attachments downloaded from the internet through web browsers or email, and external sources such as from portable USB drives. Where feasible, scans should always remain active to provide constant protection.
</t>
    </r>
    <r>
      <rPr>
        <sz val="10"/>
        <color rgb="FFC00000"/>
        <rFont val="Calibri"/>
        <family val="2"/>
        <scheme val="minor"/>
      </rPr>
      <t xml:space="preserve">NOTE:
–	Virus and malware protection solutions shall detect anomalous malware behaviour in real-time and provide constant protection.
</t>
    </r>
  </si>
  <si>
    <r>
      <t>Firewalls shall be configured and deployed to protect the network, systems, and endpoints such as laptops, desktops, servers, and virtual environments. Depending on the organisation’s network setup, the firewall functionality may be integrated with other networking devices or deployed as a standalone device. 
In an organisation that has a network setup, a network perimeter firewall (e.g., Domain Name System (DNS) firewall and application-level gateway firewall) shall be configured to analyse and accept only authorised network traffic and deployed. 
In an organisation that comprises</t>
    </r>
    <r>
      <rPr>
        <sz val="10"/>
        <rFont val="Calibri"/>
        <family val="2"/>
        <scheme val="minor"/>
      </rPr>
      <t xml:space="preserve"> of</t>
    </r>
    <r>
      <rPr>
        <sz val="10"/>
        <color theme="1"/>
        <rFont val="Calibri"/>
        <family val="2"/>
        <scheme val="minor"/>
      </rPr>
      <t xml:space="preserve"> just endpoints connecting to the internet and/or cloud-based applications, similarly, firewalls (e.g., software firewall (host-based firewall) built-in/included in operating systems, firewall integrated with the organisation's router or wireless access point) shall be configured and deployed.
</t>
    </r>
    <r>
      <rPr>
        <sz val="10"/>
        <color rgb="FFC00000"/>
        <rFont val="Calibri"/>
        <family val="2"/>
        <scheme val="minor"/>
      </rPr>
      <t xml:space="preserve">NOTE:
–	The ICT vendor shall implement a Web Application Firewall (WAF) to mitigate threats, e.g., Open Web Application Security Project (OWASP) Top 10, from external sources.
–	The ICT vendor shall segment networks by isolating critical systems, such as databases, are in network segments away from public-facing web services network segments.
</t>
    </r>
  </si>
  <si>
    <r>
      <t xml:space="preserve">As good practice, firewall configurations and rules </t>
    </r>
    <r>
      <rPr>
        <sz val="10"/>
        <color rgb="FFC00000"/>
        <rFont val="Calibri"/>
        <family val="2"/>
        <scheme val="minor"/>
      </rPr>
      <t>shall</t>
    </r>
    <r>
      <rPr>
        <sz val="10"/>
        <color theme="1"/>
        <rFont val="Calibri"/>
        <family val="2"/>
        <scheme val="minor"/>
      </rPr>
      <t xml:space="preserve"> be reviewed and verified annually to protect internet-facing assets where applicable.
</t>
    </r>
    <r>
      <rPr>
        <sz val="10"/>
        <color rgb="FFC00000"/>
        <rFont val="Calibri"/>
        <family val="2"/>
        <scheme val="minor"/>
      </rPr>
      <t xml:space="preserve">
NOTE:
–	This is a requirement for the ICT vendor, i.e.  firewall configurations and rules shall be reviewed and verified annually to protect the organisation’s Internet-facing assets.</t>
    </r>
  </si>
  <si>
    <r>
      <t xml:space="preserve">Access shall be managed to ensure employees can access only the information and systems required for their job role.
</t>
    </r>
    <r>
      <rPr>
        <sz val="10"/>
        <color rgb="FFC00000"/>
        <rFont val="Calibri"/>
        <family val="2"/>
        <scheme val="minor"/>
      </rPr>
      <t xml:space="preserve">NOTE:
–	The ICT vendor shall apply the principle of least privilege to all accounts, e.g., users, services, to ensure excessive privileges are not granted.
</t>
    </r>
  </si>
  <si>
    <r>
      <t xml:space="preserve">Security configurations shall be enforced for the assets including desktop computers, servers and routers. Methods may include adopting industry recommendations and standards, running baseline security analysers and securing the system configuration, e.g., using scripts.
NOTE – One of the organisations that offer security configuration guidelines is Center for Internet Security (CIS).
</t>
    </r>
    <r>
      <rPr>
        <sz val="10"/>
        <color rgb="FFC00000"/>
        <rFont val="Calibri"/>
        <family val="2"/>
        <scheme val="minor"/>
      </rPr>
      <t xml:space="preserve">NOTE:
–	For web applications, security configuration shall address the top 10 web application security concerns in OWASP. 
–	The ICT vendor shall have vulnerability management processes to identify and manage vulnerabilities in the ICT solution, as well as production and development environment.
–	The ICT vendor shall perform security testing (such as vulnerability assessment and/or penetration testing) on the ICT solution and production environment before commissioning, periodically and upon major changes. 
–	The ICT vendor shall remediate identified vulnerabilities that have a risk rating of "High". The risk rating should be based on industry best practices as well as consideration of potential impact, e.g. the criteria for the rating may include consideration of the CVSS base score, and/or the classification by the vendor, and/or impact to application functionality.
</t>
    </r>
  </si>
  <si>
    <r>
      <t xml:space="preserve">Logging shall be enabled for audit logs of events that can assist in detecting, understanding or recovering from an attack, e.g. user-level events such as user log-ins in file access.
</t>
    </r>
    <r>
      <rPr>
        <sz val="10"/>
        <color rgb="FFC00000"/>
        <rFont val="Calibri"/>
        <family val="2"/>
        <scheme val="minor"/>
      </rPr>
      <t xml:space="preserve">NOTE:
–	The ICT vendor’s solution shall provide "out-of-the-box" default installation that log all user access and be able to link all activities to individual users.
–	The ICT vendor’s solution shall store logs at secured locations to protect the integrity and ensure availability of the logs.  It should have the capability to store logs in 3rd party solutions.
–	The ICT vendor shall store logs at secured locations to protect the integrity and ensure availability of the logs.
–	The ICT vendor shall ensure that a log review process is defined, documented and implemented to detect suspicious activities and early indicators of security breaches.
–	The ICT vendor shall ensure that security logs are generated and monitored timely to detect suspicious or malicious activity, e.g., unusual administrative activities during off peak hours, creation of unknown administrator accounts, escalating privileges for user accounts, lateral traversal across multiple segments and attempted download/upload by single system within a short period, disabling security controls such as disable audit log etc.
–	The ICT vendor shall ensure that security monitoring mechanisms are in place to monitor all security related events for timely detection of suspicious events or malicious activities.
</t>
    </r>
  </si>
  <si>
    <r>
      <t xml:space="preserve">The organisation shall prioritise the implementation of critical or important updates for operating systems and applications (e.g., security patches), obtained from official or trusted sources (e.g., verified through hash or checksum), as soon as feasible.
</t>
    </r>
    <r>
      <rPr>
        <sz val="10"/>
        <color rgb="FFC00000"/>
        <rFont val="Calibri"/>
        <family val="2"/>
        <scheme val="minor"/>
      </rPr>
      <t xml:space="preserve">NOTE:
–	The ICT vendor, who is supplying the ICT solution to customers, shall notify its customers of the availability of updates/patches, and deliver those updates/patches to its customers in a secure and prompt manner and, if possible, guide/assist its customers to ensure the updates/patches are implemented successfully.
</t>
    </r>
  </si>
  <si>
    <r>
      <t xml:space="preserve">The organisation shall identify and back up business-critical data and systems. This is guided by identifying the data and systems essential for business recovery in the event of a cybersecurity incident, as well as meeting contractual or regulatory requirements. 
Examples of business-critical systems include </t>
    </r>
    <r>
      <rPr>
        <sz val="10"/>
        <rFont val="Calibri"/>
        <family val="2"/>
        <scheme val="minor"/>
      </rPr>
      <t>c</t>
    </r>
    <r>
      <rPr>
        <sz val="10"/>
        <color theme="1"/>
        <rFont val="Calibri"/>
        <family val="2"/>
        <scheme val="minor"/>
      </rPr>
      <t xml:space="preserve">ustomer relationship management (CRM) and enterprise resource planning (ERP). 
Examples of business-critical data include financial data, business transactions and source code.
</t>
    </r>
    <r>
      <rPr>
        <sz val="10"/>
        <color rgb="FFC00000"/>
        <rFont val="Calibri"/>
        <family val="2"/>
        <scheme val="minor"/>
      </rPr>
      <t xml:space="preserve">NOTE:
–	The ICT vendor shall establish backup strategies, e.g. scope and frequency for data backups is determined and implemented, etc. and aligned with its Recovery Point Objective (RPO).
–	The ICT vendor shall implement a version control system where developers can roll back to a previous version in the event of any show-stopping bug being discovered.
</t>
    </r>
  </si>
  <si>
    <r>
      <t xml:space="preserve">All backups shall be protected from unauthorised access and restricted to authorised personnel only, e.g., password-protected storage media, tape storage at an alternative office location, encryption of backups. Backups should minimally be passphrase-protected.
</t>
    </r>
    <r>
      <rPr>
        <sz val="10"/>
        <color rgb="FFC00000"/>
        <rFont val="Calibri"/>
        <family val="2"/>
        <scheme val="minor"/>
      </rPr>
      <t>NOTE:
–	The backup shall minimally include configuration, source code and data. The backup shall be encrypted with cryptographic algorithms and key lengths that follow the recommendations from industry standards, e.g. National Institute of Standards and Technology (NIST) or equivalent.</t>
    </r>
  </si>
  <si>
    <r>
      <t xml:space="preserve">As good practice, backups </t>
    </r>
    <r>
      <rPr>
        <sz val="10"/>
        <color rgb="FFC00000"/>
        <rFont val="Calibri"/>
        <family val="2"/>
        <scheme val="minor"/>
      </rPr>
      <t>shall</t>
    </r>
    <r>
      <rPr>
        <sz val="10"/>
        <color theme="1"/>
        <rFont val="Calibri"/>
        <family val="2"/>
        <scheme val="minor"/>
      </rPr>
      <t xml:space="preserve"> be tested at least bi-annually, or more frequently, to ensure effective restoration of business-critical data and systems.
</t>
    </r>
    <r>
      <rPr>
        <sz val="10"/>
        <color rgb="FFC00000"/>
        <rFont val="Calibri"/>
        <family val="2"/>
        <scheme val="minor"/>
      </rPr>
      <t xml:space="preserve">
NOTE:
–	This is a requirement for ICT vendors, i.e. backups shall be tested at least bi-annually, or more frequently.
</t>
    </r>
  </si>
  <si>
    <t>Scope of certification for Cyber Essentials mark for ICT vendors. Select the scope of assessment and certifcation to be covered.</t>
  </si>
  <si>
    <t>Use the lines below for additional scope that your organisation would like to include.</t>
  </si>
  <si>
    <t>For SaaS solution: The production and development environment of the ICT Vendor for the service.</t>
  </si>
  <si>
    <t>For non-SaaS solution: The production environment used by the ICT Vendor for hosting the service and/or the development environment of the ICT Vendor for the service.</t>
  </si>
  <si>
    <t>Additional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</si>
</sst>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
    <numFmt numFmtId="166" formatCode="0.0;\-0.0;;@"/>
    <numFmt numFmtId="167" formatCode=";;;"/>
  </numFmts>
  <fonts count="3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rgb="FFE31837"/>
      <name val="Calibri"/>
      <family val="2"/>
      <scheme val="minor"/>
    </font>
    <font>
      <b/>
      <sz val="11"/>
      <color rgb="FFE31837"/>
      <name val="Calibri"/>
      <family val="2"/>
      <scheme val="minor"/>
    </font>
    <font>
      <sz val="11"/>
      <color rgb="FFE31837"/>
      <name val="Calibri"/>
      <family val="2"/>
      <scheme val="minor"/>
    </font>
    <font>
      <sz val="10"/>
      <name val="Calibri"/>
      <family val="2"/>
      <scheme val="minor"/>
    </font>
    <font>
      <sz val="14"/>
      <color rgb="FFE31837"/>
      <name val="Calibri"/>
      <family val="2"/>
      <scheme val="minor"/>
    </font>
    <font>
      <i/>
      <sz val="10"/>
      <color theme="1"/>
      <name val="Calibri"/>
      <family val="2"/>
      <scheme val="minor"/>
    </font>
    <font>
      <sz val="10"/>
      <color theme="1"/>
      <name val="Calibri"/>
      <family val="2"/>
      <scheme val="minor"/>
    </font>
    <font>
      <i/>
      <sz val="10"/>
      <color theme="0" tint="-0.34998626667073579"/>
      <name val="Calibri"/>
      <family val="2"/>
      <scheme val="minor"/>
    </font>
    <font>
      <b/>
      <sz val="10"/>
      <color rgb="FFE31837"/>
      <name val="Calibri"/>
      <family val="2"/>
      <scheme val="minor"/>
    </font>
    <font>
      <sz val="10"/>
      <color rgb="FFE31837"/>
      <name val="Calibri"/>
      <family val="2"/>
      <scheme val="minor"/>
    </font>
    <font>
      <b/>
      <sz val="10"/>
      <name val="Calibri"/>
      <family val="2"/>
      <scheme val="minor"/>
    </font>
    <font>
      <sz val="8"/>
      <color rgb="FF000000"/>
      <name val="Segoe UI"/>
      <family val="2"/>
    </font>
    <font>
      <b/>
      <sz val="14"/>
      <name val="Calibri"/>
      <family val="2"/>
      <scheme val="minor"/>
    </font>
    <font>
      <b/>
      <sz val="12"/>
      <color rgb="FFE31837"/>
      <name val="Calibri"/>
      <family val="2"/>
      <scheme val="minor"/>
    </font>
    <font>
      <sz val="12"/>
      <color rgb="FFE31837"/>
      <name val="Calibri"/>
      <family val="2"/>
      <scheme val="minor"/>
    </font>
    <font>
      <b/>
      <sz val="9"/>
      <name val="Calibri"/>
      <family val="2"/>
      <scheme val="minor"/>
    </font>
    <font>
      <sz val="9"/>
      <name val="Calibri"/>
      <family val="2"/>
      <scheme val="minor"/>
    </font>
    <font>
      <sz val="9"/>
      <color theme="1"/>
      <name val="Calibri"/>
      <family val="2"/>
      <scheme val="minor"/>
    </font>
    <font>
      <u/>
      <sz val="11"/>
      <color theme="10"/>
      <name val="Calibri"/>
      <family val="2"/>
      <scheme val="minor"/>
    </font>
    <font>
      <b/>
      <u/>
      <sz val="10"/>
      <color theme="10"/>
      <name val="Calibri"/>
      <family val="2"/>
      <scheme val="minor"/>
    </font>
    <font>
      <sz val="10"/>
      <color theme="1" tint="0.34998626667073579"/>
      <name val="Calibri"/>
      <family val="2"/>
      <scheme val="minor"/>
    </font>
    <font>
      <b/>
      <sz val="10"/>
      <color theme="1" tint="0.34998626667073579"/>
      <name val="Calibri"/>
      <family val="2"/>
      <scheme val="minor"/>
    </font>
    <font>
      <u/>
      <sz val="10"/>
      <color rgb="FF0070C0"/>
      <name val="Calibri"/>
      <family val="2"/>
      <scheme val="minor"/>
    </font>
    <font>
      <sz val="10"/>
      <color theme="1" tint="0.249977111117893"/>
      <name val="Calibri"/>
      <family val="2"/>
      <scheme val="minor"/>
    </font>
    <font>
      <b/>
      <sz val="10"/>
      <color theme="1" tint="0.249977111117893"/>
      <name val="Calibri"/>
      <family val="2"/>
      <scheme val="minor"/>
    </font>
    <font>
      <strike/>
      <sz val="10"/>
      <color rgb="FF0000FF"/>
      <name val="Calibri"/>
      <family val="2"/>
      <scheme val="minor"/>
    </font>
    <font>
      <sz val="10"/>
      <color rgb="FF0000FF"/>
      <name val="Calibri"/>
      <family val="2"/>
      <scheme val="minor"/>
    </font>
    <font>
      <b/>
      <sz val="10"/>
      <color rgb="FFFF0000"/>
      <name val="Calibri"/>
      <family val="2"/>
      <scheme val="minor"/>
    </font>
    <font>
      <sz val="10"/>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1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4.9989318521683403E-2"/>
      </left>
      <right/>
      <top/>
      <bottom/>
      <diagonal/>
    </border>
    <border>
      <left/>
      <right style="thin">
        <color theme="0" tint="-4.9989318521683403E-2"/>
      </right>
      <top/>
      <bottom/>
      <diagonal/>
    </border>
    <border>
      <left style="thin">
        <color theme="0"/>
      </left>
      <right/>
      <top/>
      <bottom/>
      <diagonal/>
    </border>
    <border>
      <left/>
      <right style="thin">
        <color theme="0"/>
      </right>
      <top/>
      <bottom/>
      <diagonal/>
    </border>
    <border>
      <left/>
      <right/>
      <top/>
      <bottom style="thin">
        <color theme="0" tint="-0.34998626667073579"/>
      </bottom>
      <diagonal/>
    </border>
  </borders>
  <cellStyleXfs count="2">
    <xf numFmtId="0" fontId="0" fillId="0" borderId="0"/>
    <xf numFmtId="0" fontId="23" fillId="0" borderId="0" applyNumberFormat="0" applyFill="0" applyBorder="0" applyAlignment="0" applyProtection="0"/>
  </cellStyleXfs>
  <cellXfs count="193">
    <xf numFmtId="0" fontId="0" fillId="0" borderId="0" xfId="0"/>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0" fillId="0" borderId="0" xfId="0" applyAlignment="1">
      <alignment horizontal="left" vertical="top" wrapText="1"/>
    </xf>
    <xf numFmtId="0" fontId="7"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left" vertical="top" wrapText="1"/>
    </xf>
    <xf numFmtId="0" fontId="11" fillId="0" borderId="0" xfId="0" applyFont="1" applyAlignment="1">
      <alignment vertical="top"/>
    </xf>
    <xf numFmtId="0" fontId="15" fillId="0" borderId="0" xfId="0" applyFont="1" applyAlignment="1">
      <alignment vertical="top"/>
    </xf>
    <xf numFmtId="0" fontId="11" fillId="0" borderId="0" xfId="0" applyFont="1" applyAlignment="1">
      <alignment horizontal="left" vertical="top"/>
    </xf>
    <xf numFmtId="0" fontId="10" fillId="0" borderId="0" xfId="0" applyFont="1" applyAlignment="1">
      <alignment horizontal="left" vertical="top"/>
    </xf>
    <xf numFmtId="0" fontId="17" fillId="0" borderId="0" xfId="0" applyFont="1" applyAlignment="1">
      <alignment horizontal="left" vertical="top"/>
    </xf>
    <xf numFmtId="0" fontId="9"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18" fillId="0" borderId="0" xfId="0" applyFont="1" applyAlignment="1">
      <alignment vertical="top"/>
    </xf>
    <xf numFmtId="0" fontId="19"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wrapText="1"/>
    </xf>
    <xf numFmtId="0" fontId="11" fillId="0" borderId="6" xfId="0" applyFont="1" applyBorder="1" applyAlignment="1">
      <alignment horizontal="left" vertical="top"/>
    </xf>
    <xf numFmtId="0" fontId="23" fillId="0" borderId="0" xfId="1" applyBorder="1" applyAlignment="1">
      <alignment vertical="top"/>
    </xf>
    <xf numFmtId="0" fontId="8" fillId="0" borderId="0" xfId="0" applyFont="1" applyAlignment="1">
      <alignment horizontal="left" vertical="top"/>
    </xf>
    <xf numFmtId="0" fontId="11" fillId="0" borderId="1" xfId="0" applyFont="1" applyBorder="1" applyAlignment="1" applyProtection="1">
      <alignment horizontal="left" vertical="top" wrapText="1"/>
      <protection locked="0"/>
    </xf>
    <xf numFmtId="0" fontId="11" fillId="5" borderId="1" xfId="0" applyFont="1" applyFill="1" applyBorder="1" applyAlignment="1" applyProtection="1">
      <alignment horizontal="left" vertical="top" wrapText="1"/>
      <protection locked="0"/>
    </xf>
    <xf numFmtId="0" fontId="18" fillId="0" borderId="0" xfId="0" applyFont="1" applyAlignment="1" applyProtection="1">
      <alignment vertical="top"/>
      <protection hidden="1"/>
    </xf>
    <xf numFmtId="0" fontId="19" fillId="0" borderId="0" xfId="0" applyFont="1" applyAlignment="1" applyProtection="1">
      <alignment vertical="top"/>
      <protection hidden="1"/>
    </xf>
    <xf numFmtId="0" fontId="13" fillId="0" borderId="0" xfId="0" applyFont="1" applyAlignment="1" applyProtection="1">
      <alignment vertical="top"/>
      <protection hidden="1"/>
    </xf>
    <xf numFmtId="0" fontId="14" fillId="0" borderId="0" xfId="0" applyFont="1" applyAlignment="1" applyProtection="1">
      <alignment vertical="top"/>
      <protection hidden="1"/>
    </xf>
    <xf numFmtId="0" fontId="8" fillId="0" borderId="0" xfId="0" applyFont="1" applyAlignment="1" applyProtection="1">
      <alignment vertical="top"/>
      <protection hidden="1"/>
    </xf>
    <xf numFmtId="0" fontId="15" fillId="0" borderId="0" xfId="0" applyFont="1" applyAlignment="1" applyProtection="1">
      <alignment horizontal="left" vertical="top"/>
      <protection hidden="1"/>
    </xf>
    <xf numFmtId="0" fontId="20" fillId="0" borderId="0" xfId="0" applyFont="1" applyAlignment="1" applyProtection="1">
      <alignment horizontal="right" vertical="top"/>
      <protection hidden="1"/>
    </xf>
    <xf numFmtId="0" fontId="20" fillId="0" borderId="0" xfId="0" applyFont="1" applyAlignment="1" applyProtection="1">
      <alignment vertical="top"/>
      <protection hidden="1"/>
    </xf>
    <xf numFmtId="0" fontId="20" fillId="0" borderId="0" xfId="0" applyFont="1" applyAlignment="1" applyProtection="1">
      <alignment horizontal="left" vertical="top"/>
      <protection hidden="1"/>
    </xf>
    <xf numFmtId="0" fontId="25" fillId="2" borderId="0" xfId="0" applyFont="1" applyFill="1" applyAlignment="1" applyProtection="1">
      <alignment vertical="top"/>
      <protection hidden="1"/>
    </xf>
    <xf numFmtId="0" fontId="21" fillId="0" borderId="0" xfId="0" applyFont="1" applyAlignment="1" applyProtection="1">
      <alignment vertical="top"/>
      <protection hidden="1"/>
    </xf>
    <xf numFmtId="0" fontId="25" fillId="8" borderId="0" xfId="0" applyFont="1" applyFill="1" applyAlignment="1" applyProtection="1">
      <alignment vertical="top"/>
      <protection hidden="1"/>
    </xf>
    <xf numFmtId="0" fontId="26" fillId="8" borderId="0" xfId="0" applyFont="1" applyFill="1" applyAlignment="1" applyProtection="1">
      <alignment vertical="top"/>
      <protection hidden="1"/>
    </xf>
    <xf numFmtId="0" fontId="21" fillId="8" borderId="0" xfId="0" applyFont="1" applyFill="1" applyAlignment="1" applyProtection="1">
      <alignment vertical="top"/>
      <protection hidden="1"/>
    </xf>
    <xf numFmtId="0" fontId="20" fillId="0" borderId="0" xfId="0" applyFont="1" applyAlignment="1" applyProtection="1">
      <alignment horizontal="left" vertical="center"/>
      <protection hidden="1"/>
    </xf>
    <xf numFmtId="0" fontId="25" fillId="0" borderId="0" xfId="0" applyFont="1" applyAlignment="1" applyProtection="1">
      <alignment horizontal="left" vertical="center"/>
      <protection hidden="1"/>
    </xf>
    <xf numFmtId="0" fontId="25" fillId="0" borderId="0" xfId="0" applyFont="1" applyAlignment="1" applyProtection="1">
      <alignment vertical="center"/>
      <protection hidden="1"/>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25" fillId="6" borderId="0" xfId="0" applyFont="1" applyFill="1" applyAlignment="1" applyProtection="1">
      <alignment horizontal="left" vertical="center"/>
      <protection hidden="1"/>
    </xf>
    <xf numFmtId="0" fontId="25" fillId="6" borderId="0" xfId="0" applyFont="1" applyFill="1" applyAlignment="1" applyProtection="1">
      <alignment horizontal="center" vertical="center"/>
      <protection hidden="1"/>
    </xf>
    <xf numFmtId="0" fontId="25" fillId="6" borderId="0" xfId="0" applyFont="1" applyFill="1" applyAlignment="1" applyProtection="1">
      <alignment horizontal="left" vertical="center" wrapText="1"/>
      <protection hidden="1"/>
    </xf>
    <xf numFmtId="0" fontId="22" fillId="6"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left" vertical="center" wrapText="1"/>
      <protection hidden="1"/>
    </xf>
    <xf numFmtId="0" fontId="22" fillId="0" borderId="0" xfId="0" applyFont="1" applyAlignment="1" applyProtection="1">
      <alignment horizontal="center" vertical="center"/>
      <protection hidden="1"/>
    </xf>
    <xf numFmtId="0" fontId="26" fillId="8" borderId="0" xfId="0" applyFont="1" applyFill="1" applyAlignment="1" applyProtection="1">
      <alignment horizontal="right" vertical="center"/>
      <protection hidden="1"/>
    </xf>
    <xf numFmtId="0" fontId="26" fillId="8" borderId="0" xfId="0" applyFont="1" applyFill="1" applyAlignment="1" applyProtection="1">
      <alignment vertical="center"/>
      <protection hidden="1"/>
    </xf>
    <xf numFmtId="0" fontId="26" fillId="8" borderId="0" xfId="0" applyFont="1" applyFill="1" applyAlignment="1" applyProtection="1">
      <alignment vertical="center" wrapText="1"/>
      <protection hidden="1"/>
    </xf>
    <xf numFmtId="0" fontId="26" fillId="8" borderId="0" xfId="0" applyFont="1" applyFill="1" applyAlignment="1" applyProtection="1">
      <alignment horizontal="right" vertical="center" indent="1"/>
      <protection hidden="1"/>
    </xf>
    <xf numFmtId="0" fontId="22" fillId="0" borderId="0" xfId="0" applyFont="1" applyAlignment="1" applyProtection="1">
      <alignment vertical="top"/>
      <protection hidden="1"/>
    </xf>
    <xf numFmtId="0" fontId="11" fillId="0" borderId="0" xfId="0" applyFont="1" applyAlignment="1" applyProtection="1">
      <alignment horizontal="center" vertical="top"/>
      <protection hidden="1"/>
    </xf>
    <xf numFmtId="0" fontId="11" fillId="0" borderId="0" xfId="0" applyFont="1" applyAlignment="1" applyProtection="1">
      <alignment horizontal="left" vertical="top" wrapText="1"/>
      <protection hidden="1"/>
    </xf>
    <xf numFmtId="0" fontId="11" fillId="0" borderId="0" xfId="0" applyFont="1" applyAlignment="1" applyProtection="1">
      <alignment vertical="top"/>
      <protection hidden="1"/>
    </xf>
    <xf numFmtId="0" fontId="0" fillId="0" borderId="0" xfId="0" applyAlignment="1" applyProtection="1">
      <alignment horizontal="center" vertical="top"/>
      <protection hidden="1"/>
    </xf>
    <xf numFmtId="0" fontId="0" fillId="0" borderId="0" xfId="0" applyAlignment="1" applyProtection="1">
      <alignment vertical="top"/>
      <protection hidden="1"/>
    </xf>
    <xf numFmtId="0" fontId="0" fillId="8" borderId="0" xfId="0" applyFill="1" applyAlignment="1" applyProtection="1">
      <alignment vertical="top"/>
      <protection hidden="1"/>
    </xf>
    <xf numFmtId="0" fontId="0" fillId="6" borderId="0" xfId="0" applyFill="1" applyAlignment="1" applyProtection="1">
      <alignment vertical="top"/>
      <protection hidden="1"/>
    </xf>
    <xf numFmtId="0" fontId="0" fillId="0" borderId="0" xfId="0" applyAlignment="1" applyProtection="1">
      <alignment horizontal="left" vertical="top" wrapText="1"/>
      <protection hidden="1"/>
    </xf>
    <xf numFmtId="0" fontId="11" fillId="0" borderId="1" xfId="0" applyFont="1" applyBorder="1" applyAlignment="1" applyProtection="1">
      <alignment horizontal="center" vertical="top"/>
      <protection locked="0"/>
    </xf>
    <xf numFmtId="0" fontId="11" fillId="5" borderId="1" xfId="0" applyFont="1" applyFill="1" applyBorder="1" applyAlignment="1" applyProtection="1">
      <alignment horizontal="center" vertical="top"/>
      <protection locked="0"/>
    </xf>
    <xf numFmtId="0" fontId="3" fillId="0" borderId="0" xfId="0" applyFont="1" applyAlignment="1">
      <alignment vertical="top"/>
    </xf>
    <xf numFmtId="0" fontId="6" fillId="0" borderId="2" xfId="0" applyFont="1" applyBorder="1" applyAlignment="1">
      <alignment vertical="top"/>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 fillId="0" borderId="0" xfId="0" applyFont="1" applyAlignment="1">
      <alignment horizontal="center" vertical="center"/>
    </xf>
    <xf numFmtId="0" fontId="13" fillId="4" borderId="3" xfId="0" applyFont="1" applyFill="1" applyBorder="1" applyAlignment="1">
      <alignment vertical="top"/>
    </xf>
    <xf numFmtId="0" fontId="6" fillId="4" borderId="4" xfId="0" applyFont="1" applyFill="1" applyBorder="1" applyAlignment="1">
      <alignment vertical="top"/>
    </xf>
    <xf numFmtId="0" fontId="6" fillId="4" borderId="5" xfId="0" applyFont="1" applyFill="1" applyBorder="1" applyAlignment="1">
      <alignment vertical="top"/>
    </xf>
    <xf numFmtId="0" fontId="2" fillId="2" borderId="0" xfId="0" applyFont="1" applyFill="1" applyAlignment="1">
      <alignment horizontal="center" vertical="top"/>
    </xf>
    <xf numFmtId="0" fontId="11" fillId="0" borderId="1" xfId="0" applyFont="1" applyBorder="1" applyAlignment="1">
      <alignment horizontal="center" vertical="top"/>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5" borderId="1" xfId="0" applyFont="1" applyFill="1" applyBorder="1" applyAlignment="1">
      <alignment horizontal="center" vertical="top"/>
    </xf>
    <xf numFmtId="0" fontId="11" fillId="5" borderId="1" xfId="0" applyFont="1" applyFill="1" applyBorder="1" applyAlignment="1">
      <alignment vertical="top" wrapText="1"/>
    </xf>
    <xf numFmtId="0" fontId="11" fillId="5" borderId="1" xfId="0" applyFont="1" applyFill="1" applyBorder="1" applyAlignment="1">
      <alignment horizontal="left" vertical="top" wrapText="1"/>
    </xf>
    <xf numFmtId="0" fontId="13" fillId="4" borderId="4" xfId="0" applyFont="1" applyFill="1" applyBorder="1" applyAlignment="1">
      <alignment vertical="top"/>
    </xf>
    <xf numFmtId="0" fontId="13" fillId="4" borderId="4" xfId="0" applyFont="1" applyFill="1" applyBorder="1" applyAlignment="1">
      <alignment horizontal="center" vertical="top"/>
    </xf>
    <xf numFmtId="0" fontId="13" fillId="4" borderId="5" xfId="0" applyFont="1" applyFill="1" applyBorder="1" applyAlignment="1">
      <alignment horizontal="left" vertical="top" wrapText="1"/>
    </xf>
    <xf numFmtId="0" fontId="11" fillId="2" borderId="0" xfId="0" applyFont="1" applyFill="1" applyAlignment="1">
      <alignment vertical="top"/>
    </xf>
    <xf numFmtId="0" fontId="6" fillId="4" borderId="4" xfId="0" applyFont="1" applyFill="1" applyBorder="1" applyAlignment="1">
      <alignment horizontal="center" vertical="top"/>
    </xf>
    <xf numFmtId="0" fontId="6" fillId="4" borderId="5" xfId="0" applyFont="1" applyFill="1" applyBorder="1" applyAlignment="1">
      <alignment horizontal="left" vertical="top" wrapText="1"/>
    </xf>
    <xf numFmtId="0" fontId="3" fillId="2" borderId="0" xfId="0" applyFont="1" applyFill="1" applyAlignment="1">
      <alignment vertical="top"/>
    </xf>
    <xf numFmtId="0" fontId="8" fillId="0" borderId="1" xfId="0" applyFont="1" applyBorder="1" applyAlignment="1">
      <alignment horizontal="left" vertical="top" wrapText="1"/>
    </xf>
    <xf numFmtId="0" fontId="11" fillId="2" borderId="1" xfId="0" applyFont="1" applyFill="1" applyBorder="1" applyAlignment="1">
      <alignment horizontal="center" vertical="top"/>
    </xf>
    <xf numFmtId="0" fontId="11" fillId="2" borderId="1" xfId="0" applyFont="1" applyFill="1" applyBorder="1" applyAlignment="1">
      <alignment horizontal="left" vertical="top" wrapText="1"/>
    </xf>
    <xf numFmtId="0" fontId="8" fillId="0" borderId="1" xfId="0" applyFont="1" applyBorder="1" applyAlignment="1">
      <alignment vertical="top" wrapText="1"/>
    </xf>
    <xf numFmtId="0" fontId="8" fillId="5" borderId="1" xfId="0" applyFont="1" applyFill="1"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8" fillId="0" borderId="0" xfId="0" applyFont="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5" borderId="7" xfId="0" applyFont="1" applyFill="1" applyBorder="1" applyAlignment="1">
      <alignment horizontal="left" vertical="top" wrapText="1"/>
    </xf>
    <xf numFmtId="0" fontId="10" fillId="5" borderId="9" xfId="0" applyFont="1" applyFill="1" applyBorder="1" applyAlignment="1">
      <alignment horizontal="left" vertical="top" wrapTex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5" borderId="7" xfId="0" applyFont="1" applyFill="1" applyBorder="1" applyAlignment="1">
      <alignment horizontal="left" vertical="top"/>
    </xf>
    <xf numFmtId="0" fontId="11" fillId="5" borderId="8" xfId="0" applyFont="1" applyFill="1" applyBorder="1" applyAlignment="1">
      <alignment horizontal="left" vertical="top"/>
    </xf>
    <xf numFmtId="0" fontId="11" fillId="5" borderId="9" xfId="0" applyFont="1" applyFill="1" applyBorder="1" applyAlignment="1">
      <alignment horizontal="left" vertical="top"/>
    </xf>
    <xf numFmtId="0" fontId="24" fillId="0" borderId="0" xfId="1" applyFont="1" applyAlignment="1">
      <alignment horizontal="left" vertical="top"/>
    </xf>
    <xf numFmtId="0" fontId="24" fillId="0" borderId="0" xfId="1" applyFont="1" applyBorder="1" applyAlignment="1">
      <alignment horizontal="left" vertical="top"/>
    </xf>
    <xf numFmtId="0" fontId="10" fillId="0" borderId="8" xfId="0" applyFont="1" applyBorder="1" applyAlignment="1">
      <alignment horizontal="left" vertical="top" wrapText="1"/>
    </xf>
    <xf numFmtId="0" fontId="10" fillId="5" borderId="8" xfId="0" applyFont="1" applyFill="1" applyBorder="1" applyAlignment="1">
      <alignment horizontal="left" vertical="top" wrapText="1"/>
    </xf>
    <xf numFmtId="0" fontId="11" fillId="0" borderId="6" xfId="0" applyFont="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164" fontId="11" fillId="0" borderId="6" xfId="0" applyNumberFormat="1" applyFont="1" applyBorder="1" applyAlignment="1" applyProtection="1">
      <alignment horizontal="left" vertical="top"/>
      <protection locked="0"/>
    </xf>
    <xf numFmtId="0" fontId="25" fillId="8" borderId="12" xfId="0" applyFont="1" applyFill="1" applyBorder="1" applyAlignment="1" applyProtection="1">
      <alignment horizontal="center" vertical="center"/>
      <protection hidden="1"/>
    </xf>
    <xf numFmtId="0" fontId="25" fillId="8" borderId="0" xfId="0" applyFont="1" applyFill="1" applyAlignment="1" applyProtection="1">
      <alignment horizontal="center" vertical="center"/>
      <protection hidden="1"/>
    </xf>
    <xf numFmtId="165" fontId="28" fillId="0" borderId="10" xfId="0" applyNumberFormat="1" applyFont="1" applyBorder="1" applyAlignment="1" applyProtection="1">
      <alignment horizontal="right" vertical="center" indent="1"/>
      <protection hidden="1"/>
    </xf>
    <xf numFmtId="165" fontId="28" fillId="0" borderId="0" xfId="0" applyNumberFormat="1" applyFont="1" applyAlignment="1" applyProtection="1">
      <alignment horizontal="right" vertical="center" indent="1"/>
      <protection hidden="1"/>
    </xf>
    <xf numFmtId="165" fontId="28" fillId="0" borderId="11" xfId="0" applyNumberFormat="1" applyFont="1" applyBorder="1" applyAlignment="1" applyProtection="1">
      <alignment horizontal="right" vertical="center" indent="1"/>
      <protection hidden="1"/>
    </xf>
    <xf numFmtId="165" fontId="29" fillId="8" borderId="12" xfId="0" applyNumberFormat="1" applyFont="1" applyFill="1" applyBorder="1" applyAlignment="1" applyProtection="1">
      <alignment horizontal="right" vertical="center" indent="1"/>
      <protection hidden="1"/>
    </xf>
    <xf numFmtId="165" fontId="29" fillId="8" borderId="0" xfId="0" applyNumberFormat="1" applyFont="1" applyFill="1" applyAlignment="1" applyProtection="1">
      <alignment horizontal="right" vertical="center" indent="1"/>
      <protection hidden="1"/>
    </xf>
    <xf numFmtId="165" fontId="29" fillId="8" borderId="13" xfId="0" applyNumberFormat="1" applyFont="1" applyFill="1" applyBorder="1" applyAlignment="1" applyProtection="1">
      <alignment horizontal="right" vertical="center" indent="1"/>
      <protection hidden="1"/>
    </xf>
    <xf numFmtId="0" fontId="26" fillId="8" borderId="12" xfId="0" applyFont="1" applyFill="1" applyBorder="1" applyAlignment="1" applyProtection="1">
      <alignment horizontal="center" vertical="top"/>
      <protection hidden="1"/>
    </xf>
    <xf numFmtId="0" fontId="26" fillId="8" borderId="0" xfId="0" applyFont="1" applyFill="1" applyAlignment="1" applyProtection="1">
      <alignment horizontal="center" vertical="top"/>
      <protection hidden="1"/>
    </xf>
    <xf numFmtId="0" fontId="26" fillId="8" borderId="13" xfId="0" applyFont="1" applyFill="1" applyBorder="1" applyAlignment="1" applyProtection="1">
      <alignment horizontal="center" vertical="top"/>
      <protection hidden="1"/>
    </xf>
    <xf numFmtId="165" fontId="28" fillId="6" borderId="10" xfId="0" applyNumberFormat="1" applyFont="1" applyFill="1" applyBorder="1" applyAlignment="1" applyProtection="1">
      <alignment horizontal="right" vertical="center" indent="1"/>
      <protection hidden="1"/>
    </xf>
    <xf numFmtId="165" fontId="28" fillId="6" borderId="0" xfId="0" applyNumberFormat="1" applyFont="1" applyFill="1" applyAlignment="1" applyProtection="1">
      <alignment horizontal="right" vertical="center" indent="1"/>
      <protection hidden="1"/>
    </xf>
    <xf numFmtId="165" fontId="28" fillId="6" borderId="11" xfId="0" applyNumberFormat="1" applyFont="1" applyFill="1" applyBorder="1" applyAlignment="1" applyProtection="1">
      <alignment horizontal="right" vertical="center" indent="1"/>
      <protection hidden="1"/>
    </xf>
    <xf numFmtId="167" fontId="28" fillId="0" borderId="10" xfId="0" applyNumberFormat="1" applyFont="1" applyBorder="1" applyAlignment="1" applyProtection="1">
      <alignment horizontal="center" vertical="center"/>
      <protection hidden="1"/>
    </xf>
    <xf numFmtId="167" fontId="28" fillId="0" borderId="0" xfId="0" applyNumberFormat="1" applyFont="1" applyAlignment="1" applyProtection="1">
      <alignment horizontal="center" vertical="center"/>
      <protection hidden="1"/>
    </xf>
    <xf numFmtId="167" fontId="28" fillId="0" borderId="13" xfId="0" applyNumberFormat="1" applyFont="1" applyBorder="1" applyAlignment="1" applyProtection="1">
      <alignment horizontal="center" vertical="center"/>
      <protection hidden="1"/>
    </xf>
    <xf numFmtId="167" fontId="29" fillId="8" borderId="12" xfId="0" applyNumberFormat="1" applyFont="1" applyFill="1" applyBorder="1" applyAlignment="1" applyProtection="1">
      <alignment horizontal="center" vertical="center"/>
      <protection hidden="1"/>
    </xf>
    <xf numFmtId="167" fontId="29" fillId="8" borderId="0" xfId="0" applyNumberFormat="1" applyFont="1" applyFill="1" applyAlignment="1" applyProtection="1">
      <alignment horizontal="center" vertical="center"/>
      <protection hidden="1"/>
    </xf>
    <xf numFmtId="167" fontId="29" fillId="8" borderId="13" xfId="0" applyNumberFormat="1" applyFont="1" applyFill="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6" borderId="12" xfId="0" applyFont="1" applyFill="1" applyBorder="1" applyAlignment="1" applyProtection="1">
      <alignment horizontal="center" vertical="center"/>
      <protection hidden="1"/>
    </xf>
    <xf numFmtId="0" fontId="26" fillId="6" borderId="0" xfId="0" applyFont="1" applyFill="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6" borderId="12" xfId="0" applyFont="1" applyFill="1" applyBorder="1" applyAlignment="1" applyProtection="1">
      <alignment horizontal="center" vertical="center"/>
      <protection hidden="1"/>
    </xf>
    <xf numFmtId="0" fontId="25" fillId="6" borderId="0" xfId="0" applyFont="1" applyFill="1" applyAlignment="1" applyProtection="1">
      <alignment horizontal="center" vertical="center"/>
      <protection hidden="1"/>
    </xf>
    <xf numFmtId="167" fontId="28" fillId="6" borderId="10" xfId="0" applyNumberFormat="1" applyFont="1" applyFill="1" applyBorder="1" applyAlignment="1" applyProtection="1">
      <alignment horizontal="center" vertical="center"/>
      <protection hidden="1"/>
    </xf>
    <xf numFmtId="167" fontId="28" fillId="6" borderId="0" xfId="0" applyNumberFormat="1" applyFont="1" applyFill="1" applyAlignment="1" applyProtection="1">
      <alignment horizontal="center" vertical="center"/>
      <protection hidden="1"/>
    </xf>
    <xf numFmtId="167" fontId="28" fillId="6" borderId="13" xfId="0" applyNumberFormat="1" applyFont="1" applyFill="1" applyBorder="1" applyAlignment="1" applyProtection="1">
      <alignment horizontal="center" vertical="center"/>
      <protection hidden="1"/>
    </xf>
    <xf numFmtId="165" fontId="28" fillId="0" borderId="10" xfId="0" applyNumberFormat="1" applyFont="1" applyBorder="1" applyAlignment="1" applyProtection="1">
      <alignment horizontal="center" vertical="center"/>
      <protection hidden="1"/>
    </xf>
    <xf numFmtId="165" fontId="28" fillId="0" borderId="0" xfId="0" applyNumberFormat="1" applyFont="1" applyAlignment="1" applyProtection="1">
      <alignment horizontal="center" vertical="center"/>
      <protection hidden="1"/>
    </xf>
    <xf numFmtId="165" fontId="28" fillId="0" borderId="11" xfId="0" applyNumberFormat="1" applyFont="1" applyBorder="1" applyAlignment="1" applyProtection="1">
      <alignment horizontal="center" vertical="center"/>
      <protection hidden="1"/>
    </xf>
    <xf numFmtId="165" fontId="28" fillId="6" borderId="10" xfId="0" applyNumberFormat="1" applyFont="1" applyFill="1" applyBorder="1" applyAlignment="1" applyProtection="1">
      <alignment horizontal="center" vertical="center"/>
      <protection hidden="1"/>
    </xf>
    <xf numFmtId="165" fontId="28" fillId="6" borderId="0" xfId="0" applyNumberFormat="1" applyFont="1" applyFill="1" applyAlignment="1" applyProtection="1">
      <alignment horizontal="center" vertical="center"/>
      <protection hidden="1"/>
    </xf>
    <xf numFmtId="165" fontId="28" fillId="6" borderId="11" xfId="0" applyNumberFormat="1" applyFont="1" applyFill="1" applyBorder="1" applyAlignment="1" applyProtection="1">
      <alignment horizontal="center" vertical="center"/>
      <protection hidden="1"/>
    </xf>
    <xf numFmtId="167" fontId="28" fillId="6" borderId="11" xfId="0" applyNumberFormat="1" applyFont="1" applyFill="1" applyBorder="1" applyAlignment="1" applyProtection="1">
      <alignment horizontal="center" vertical="center"/>
      <protection hidden="1"/>
    </xf>
    <xf numFmtId="167" fontId="28" fillId="0" borderId="11" xfId="0" applyNumberFormat="1" applyFont="1" applyBorder="1" applyAlignment="1" applyProtection="1">
      <alignment horizontal="center" vertical="center"/>
      <protection hidden="1"/>
    </xf>
    <xf numFmtId="165" fontId="29" fillId="8" borderId="12" xfId="0" applyNumberFormat="1" applyFont="1" applyFill="1" applyBorder="1" applyAlignment="1" applyProtection="1">
      <alignment horizontal="center" vertical="center"/>
      <protection hidden="1"/>
    </xf>
    <xf numFmtId="165" fontId="29" fillId="8" borderId="0" xfId="0" applyNumberFormat="1" applyFont="1" applyFill="1" applyAlignment="1" applyProtection="1">
      <alignment horizontal="center" vertical="center"/>
      <protection hidden="1"/>
    </xf>
    <xf numFmtId="165" fontId="29" fillId="8" borderId="13" xfId="0" applyNumberFormat="1" applyFont="1" applyFill="1" applyBorder="1" applyAlignment="1" applyProtection="1">
      <alignment horizontal="center" vertical="center"/>
      <protection hidden="1"/>
    </xf>
    <xf numFmtId="166" fontId="28" fillId="0" borderId="10" xfId="0" applyNumberFormat="1" applyFont="1" applyBorder="1" applyAlignment="1" applyProtection="1">
      <alignment horizontal="right" vertical="center" indent="1"/>
      <protection hidden="1"/>
    </xf>
    <xf numFmtId="166" fontId="28" fillId="0" borderId="11" xfId="0" applyNumberFormat="1" applyFont="1" applyBorder="1" applyAlignment="1" applyProtection="1">
      <alignment horizontal="right" vertical="center" indent="1"/>
      <protection hidden="1"/>
    </xf>
    <xf numFmtId="166" fontId="28" fillId="6" borderId="10" xfId="0" applyNumberFormat="1" applyFont="1" applyFill="1" applyBorder="1" applyAlignment="1" applyProtection="1">
      <alignment horizontal="right" vertical="center" indent="1"/>
      <protection hidden="1"/>
    </xf>
    <xf numFmtId="166" fontId="28" fillId="6" borderId="11" xfId="0" applyNumberFormat="1" applyFont="1" applyFill="1" applyBorder="1" applyAlignment="1" applyProtection="1">
      <alignment horizontal="right" vertical="center" indent="1"/>
      <protection hidden="1"/>
    </xf>
    <xf numFmtId="166" fontId="29" fillId="8" borderId="12" xfId="0" applyNumberFormat="1" applyFont="1" applyFill="1" applyBorder="1" applyAlignment="1" applyProtection="1">
      <alignment horizontal="right" vertical="center" indent="1"/>
      <protection hidden="1"/>
    </xf>
    <xf numFmtId="166" fontId="29" fillId="8" borderId="13" xfId="0" applyNumberFormat="1" applyFont="1" applyFill="1" applyBorder="1" applyAlignment="1" applyProtection="1">
      <alignment horizontal="right" vertical="center" indent="1"/>
      <protection hidden="1"/>
    </xf>
    <xf numFmtId="0" fontId="28" fillId="0" borderId="10" xfId="0" applyFont="1" applyBorder="1" applyAlignment="1" applyProtection="1">
      <alignment horizontal="right" vertical="center" indent="1"/>
      <protection hidden="1"/>
    </xf>
    <xf numFmtId="0" fontId="28" fillId="0" borderId="11" xfId="0" applyFont="1" applyBorder="1" applyAlignment="1" applyProtection="1">
      <alignment horizontal="right" vertical="center" indent="1"/>
      <protection hidden="1"/>
    </xf>
    <xf numFmtId="0" fontId="28" fillId="6" borderId="10" xfId="0" applyFont="1" applyFill="1" applyBorder="1" applyAlignment="1" applyProtection="1">
      <alignment horizontal="right" vertical="center" indent="1"/>
      <protection hidden="1"/>
    </xf>
    <xf numFmtId="0" fontId="28" fillId="6" borderId="11" xfId="0" applyFont="1" applyFill="1" applyBorder="1" applyAlignment="1" applyProtection="1">
      <alignment horizontal="right" vertical="center" indent="1"/>
      <protection hidden="1"/>
    </xf>
    <xf numFmtId="0" fontId="29" fillId="8" borderId="12" xfId="0" applyFont="1" applyFill="1" applyBorder="1" applyAlignment="1" applyProtection="1">
      <alignment horizontal="right" vertical="center" indent="1"/>
      <protection hidden="1"/>
    </xf>
    <xf numFmtId="0" fontId="29" fillId="8" borderId="13" xfId="0" applyFont="1" applyFill="1" applyBorder="1" applyAlignment="1" applyProtection="1">
      <alignment horizontal="right" vertical="center" indent="1"/>
      <protection hidden="1"/>
    </xf>
    <xf numFmtId="0" fontId="26" fillId="7" borderId="12" xfId="0" applyFont="1" applyFill="1" applyBorder="1" applyAlignment="1" applyProtection="1">
      <alignment horizontal="center" vertical="top"/>
      <protection hidden="1"/>
    </xf>
    <xf numFmtId="0" fontId="26" fillId="7" borderId="0" xfId="0" applyFont="1" applyFill="1" applyAlignment="1" applyProtection="1">
      <alignment horizontal="center" vertical="top"/>
      <protection hidden="1"/>
    </xf>
    <xf numFmtId="0" fontId="15" fillId="0" borderId="0" xfId="0" applyFont="1" applyAlignment="1" applyProtection="1">
      <alignment horizontal="left" vertical="top" wrapText="1"/>
      <protection hidden="1"/>
    </xf>
    <xf numFmtId="0" fontId="11" fillId="0" borderId="6" xfId="0" applyFont="1" applyBorder="1" applyAlignment="1" applyProtection="1">
      <alignment horizontal="center" vertical="top"/>
      <protection locked="0"/>
    </xf>
    <xf numFmtId="0" fontId="11" fillId="0" borderId="6" xfId="0" applyFont="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pplyProtection="1">
      <alignment horizontal="center" vertical="top"/>
      <protection locked="0"/>
    </xf>
    <xf numFmtId="0" fontId="11" fillId="2" borderId="1"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8" fillId="0" borderId="0" xfId="0" applyFont="1" applyBorder="1" applyAlignment="1" applyProtection="1">
      <alignment vertical="top"/>
      <protection locked="0"/>
      <extLst>
        <ext xmlns:xfpb="http://schemas.microsoft.com/office/spreadsheetml/2022/featurepropertybag" uri="{C7286773-470A-42A8-94C5-96B5CB345126}">
          <xfpb:xfComplement i="0"/>
        </ext>
      </extLst>
    </xf>
    <xf numFmtId="0" fontId="11" fillId="0" borderId="0" xfId="0" applyFont="1" applyAlignment="1" applyProtection="1">
      <alignment horizontal="left" vertical="top"/>
    </xf>
    <xf numFmtId="0" fontId="13" fillId="0" borderId="0" xfId="0" applyFont="1" applyAlignment="1" applyProtection="1">
      <alignment vertical="top"/>
    </xf>
    <xf numFmtId="0" fontId="11" fillId="0" borderId="0" xfId="0" applyFont="1" applyAlignment="1" applyProtection="1">
      <alignment vertical="top"/>
    </xf>
    <xf numFmtId="0" fontId="0" fillId="0" borderId="0" xfId="0" applyAlignment="1" applyProtection="1">
      <alignment vertical="top"/>
    </xf>
    <xf numFmtId="0" fontId="0" fillId="0" borderId="0" xfId="0" applyBorder="1" applyAlignment="1" applyProtection="1">
      <alignment horizontal="center" vertical="top"/>
    </xf>
    <xf numFmtId="0" fontId="11" fillId="0" borderId="0" xfId="0" applyFont="1" applyBorder="1" applyAlignment="1" applyProtection="1">
      <alignment horizontal="left" vertical="top"/>
    </xf>
    <xf numFmtId="0" fontId="13" fillId="0" borderId="0" xfId="0" applyFont="1" applyBorder="1" applyAlignment="1" applyProtection="1">
      <alignment vertical="top"/>
    </xf>
    <xf numFmtId="0" fontId="11" fillId="0" borderId="0" xfId="0" applyFont="1" applyBorder="1" applyAlignment="1" applyProtection="1">
      <alignment vertical="top"/>
    </xf>
    <xf numFmtId="0" fontId="8" fillId="0" borderId="0" xfId="0" applyFont="1" applyBorder="1" applyAlignment="1" applyProtection="1">
      <alignment vertical="top"/>
    </xf>
    <xf numFmtId="0" fontId="8" fillId="0" borderId="14" xfId="0" applyFont="1" applyBorder="1" applyAlignment="1" applyProtection="1">
      <alignment horizontal="left" vertical="top"/>
      <protection locked="0"/>
    </xf>
  </cellXfs>
  <cellStyles count="2">
    <cellStyle name="Hyperlink" xfId="1" builtinId="8"/>
    <cellStyle name="Normal" xfId="0" builtinId="0"/>
  </cellStyles>
  <dxfs count="6">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s>
  <tableStyles count="0" defaultTableStyle="TableStyleMedium2" defaultPivotStyle="PivotStyleLight16"/>
  <colors>
    <mruColors>
      <color rgb="FFFBD9DE"/>
      <color rgb="FFE31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2"/>
          <c:order val="0"/>
          <c:spPr>
            <a:solidFill>
              <a:schemeClr val="accent6"/>
            </a:solidFill>
            <a:ln>
              <a:noFill/>
            </a:ln>
            <a:effectLst/>
          </c:spPr>
          <c:invertIfNegative val="0"/>
          <c:val>
            <c:numRef>
              <c:f>Results!$X$7:$X$16</c:f>
              <c:numCache>
                <c:formatCode>0.0;\-0.0;;@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7E41-4416-B9B0-E6FF7ADA255C}"/>
            </c:ext>
          </c:extLst>
        </c:ser>
        <c:ser>
          <c:idx val="1"/>
          <c:order val="1"/>
          <c:spPr>
            <a:solidFill>
              <a:schemeClr val="accent2"/>
            </a:solidFill>
            <a:ln>
              <a:noFill/>
            </a:ln>
            <a:effectLst/>
          </c:spPr>
          <c:invertIfNegative val="0"/>
          <c:val>
            <c:numRef>
              <c:f>Results!$V$7:$V$16</c:f>
              <c:numCache>
                <c:formatCode>0.0;\-0.0;;@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E41-4416-B9B0-E6FF7ADA255C}"/>
            </c:ext>
          </c:extLst>
        </c:ser>
        <c:dLbls>
          <c:showLegendKey val="0"/>
          <c:showVal val="0"/>
          <c:showCatName val="0"/>
          <c:showSerName val="0"/>
          <c:showPercent val="0"/>
          <c:showBubbleSize val="0"/>
        </c:dLbls>
        <c:gapWidth val="150"/>
        <c:overlap val="100"/>
        <c:axId val="670111920"/>
        <c:axId val="670111504"/>
        <c:extLst/>
      </c:barChart>
      <c:catAx>
        <c:axId val="670111920"/>
        <c:scaling>
          <c:orientation val="maxMin"/>
        </c:scaling>
        <c:delete val="1"/>
        <c:axPos val="l"/>
        <c:numFmt formatCode="General" sourceLinked="1"/>
        <c:majorTickMark val="none"/>
        <c:minorTickMark val="none"/>
        <c:tickLblPos val="nextTo"/>
        <c:crossAx val="670111504"/>
        <c:crosses val="autoZero"/>
        <c:auto val="1"/>
        <c:lblAlgn val="ctr"/>
        <c:lblOffset val="100"/>
        <c:noMultiLvlLbl val="0"/>
      </c:catAx>
      <c:valAx>
        <c:axId val="670111504"/>
        <c:scaling>
          <c:orientation val="minMax"/>
          <c:max val="1"/>
          <c:min val="0"/>
        </c:scaling>
        <c:delete val="1"/>
        <c:axPos val="t"/>
        <c:majorGridlines>
          <c:spPr>
            <a:ln w="9525" cap="flat" cmpd="sng" algn="ctr">
              <a:noFill/>
              <a:round/>
            </a:ln>
            <a:effectLst/>
          </c:spPr>
        </c:majorGridlines>
        <c:numFmt formatCode="0.0;\-0.0;;@" sourceLinked="1"/>
        <c:majorTickMark val="none"/>
        <c:minorTickMark val="none"/>
        <c:tickLblPos val="nextTo"/>
        <c:crossAx val="670111920"/>
        <c:crosses val="autoZero"/>
        <c:crossBetween val="between"/>
        <c:majorUnit val="0.2"/>
        <c:minorUnit val="0.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6"/>
            </a:solidFill>
            <a:ln>
              <a:noFill/>
            </a:ln>
            <a:effectLst/>
          </c:spPr>
          <c:invertIfNegative val="0"/>
          <c:val>
            <c:numRef>
              <c:f>Results!$Z$20:$Z$29</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40D-4A10-A0CE-D1FEC305CB6C}"/>
            </c:ext>
          </c:extLst>
        </c:ser>
        <c:ser>
          <c:idx val="1"/>
          <c:order val="1"/>
          <c:spPr>
            <a:solidFill>
              <a:schemeClr val="accent2"/>
            </a:solidFill>
            <a:ln>
              <a:noFill/>
            </a:ln>
            <a:effectLst/>
          </c:spPr>
          <c:invertIfNegative val="0"/>
          <c:val>
            <c:numRef>
              <c:f>Results!$AC$20:$AC$29</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40D-4A10-A0CE-D1FEC305CB6C}"/>
            </c:ext>
          </c:extLst>
        </c:ser>
        <c:ser>
          <c:idx val="2"/>
          <c:order val="2"/>
          <c:spPr>
            <a:solidFill>
              <a:schemeClr val="bg1">
                <a:lumMod val="75000"/>
              </a:schemeClr>
            </a:solidFill>
            <a:ln>
              <a:noFill/>
            </a:ln>
            <a:effectLst/>
          </c:spPr>
          <c:invertIfNegative val="0"/>
          <c:val>
            <c:numRef>
              <c:f>Results!$AF$20:$AF$29</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40D-4A10-A0CE-D1FEC305CB6C}"/>
            </c:ext>
          </c:extLst>
        </c:ser>
        <c:dLbls>
          <c:showLegendKey val="0"/>
          <c:showVal val="0"/>
          <c:showCatName val="0"/>
          <c:showSerName val="0"/>
          <c:showPercent val="0"/>
          <c:showBubbleSize val="0"/>
        </c:dLbls>
        <c:gapWidth val="150"/>
        <c:overlap val="100"/>
        <c:axId val="670111920"/>
        <c:axId val="670111504"/>
      </c:barChart>
      <c:catAx>
        <c:axId val="670111920"/>
        <c:scaling>
          <c:orientation val="maxMin"/>
        </c:scaling>
        <c:delete val="1"/>
        <c:axPos val="l"/>
        <c:numFmt formatCode="General" sourceLinked="1"/>
        <c:majorTickMark val="none"/>
        <c:minorTickMark val="none"/>
        <c:tickLblPos val="nextTo"/>
        <c:crossAx val="670111504"/>
        <c:crosses val="autoZero"/>
        <c:auto val="1"/>
        <c:lblAlgn val="ctr"/>
        <c:lblOffset val="100"/>
        <c:noMultiLvlLbl val="0"/>
      </c:catAx>
      <c:valAx>
        <c:axId val="670111504"/>
        <c:scaling>
          <c:orientation val="minMax"/>
          <c:max val="1"/>
          <c:min val="0"/>
        </c:scaling>
        <c:delete val="1"/>
        <c:axPos val="t"/>
        <c:majorGridlines>
          <c:spPr>
            <a:ln w="9525" cap="flat" cmpd="sng" algn="ctr">
              <a:noFill/>
              <a:round/>
            </a:ln>
            <a:effectLst/>
          </c:spPr>
        </c:majorGridlines>
        <c:numFmt formatCode=";;;" sourceLinked="1"/>
        <c:majorTickMark val="none"/>
        <c:minorTickMark val="none"/>
        <c:tickLblPos val="nextTo"/>
        <c:crossAx val="670111920"/>
        <c:crosses val="autoZero"/>
        <c:crossBetween val="between"/>
        <c:majorUnit val="0.2"/>
        <c:minorUnit val="0.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www.csa.gov.sg/cyber-essentials?utm_source=ifg&amp;utm_medium=csa&amp;utm_campaign=marks"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csa.gov.sg/it-team-toolkit?utm_source=ifg&amp;utm_medium=csa&amp;utm_campaign=mark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641901</xdr:colOff>
      <xdr:row>0</xdr:row>
      <xdr:rowOff>0</xdr:rowOff>
    </xdr:from>
    <xdr:to>
      <xdr:col>14</xdr:col>
      <xdr:colOff>104562</xdr:colOff>
      <xdr:row>0</xdr:row>
      <xdr:rowOff>576000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9249" y="0"/>
          <a:ext cx="1881183" cy="576000"/>
        </a:xfrm>
        <a:prstGeom prst="rect">
          <a:avLst/>
        </a:prstGeom>
      </xdr:spPr>
    </xdr:pic>
    <xdr:clientData/>
  </xdr:twoCellAnchor>
  <xdr:twoCellAnchor editAs="oneCell">
    <xdr:from>
      <xdr:col>0</xdr:col>
      <xdr:colOff>36440</xdr:colOff>
      <xdr:row>0</xdr:row>
      <xdr:rowOff>21033</xdr:rowOff>
    </xdr:from>
    <xdr:to>
      <xdr:col>3</xdr:col>
      <xdr:colOff>311355</xdr:colOff>
      <xdr:row>0</xdr:row>
      <xdr:rowOff>561033</xdr:rowOff>
    </xdr:to>
    <xdr:pic>
      <xdr:nvPicPr>
        <xdr:cNvPr id="6" name="39FBDAD8-8EF5-4966-98DE-8844A8181357">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6440" y="21033"/>
          <a:ext cx="1440002" cy="540000"/>
        </a:xfrm>
        <a:prstGeom prst="rect">
          <a:avLst/>
        </a:prstGeom>
        <a:noFill/>
        <a:ln>
          <a:noFill/>
        </a:ln>
      </xdr:spPr>
    </xdr:pic>
    <xdr:clientData/>
  </xdr:twoCellAnchor>
  <xdr:twoCellAnchor>
    <xdr:from>
      <xdr:col>4</xdr:col>
      <xdr:colOff>171174</xdr:colOff>
      <xdr:row>18</xdr:row>
      <xdr:rowOff>22086</xdr:rowOff>
    </xdr:from>
    <xdr:to>
      <xdr:col>6</xdr:col>
      <xdr:colOff>610391</xdr:colOff>
      <xdr:row>18</xdr:row>
      <xdr:rowOff>166086</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000-000007000000}"/>
            </a:ext>
          </a:extLst>
        </xdr:cNvPr>
        <xdr:cNvSpPr txBox="1"/>
      </xdr:nvSpPr>
      <xdr:spPr>
        <a:xfrm>
          <a:off x="2070652" y="5626651"/>
          <a:ext cx="1908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11</xdr:col>
      <xdr:colOff>270568</xdr:colOff>
      <xdr:row>6</xdr:row>
      <xdr:rowOff>22086</xdr:rowOff>
    </xdr:from>
    <xdr:to>
      <xdr:col>13</xdr:col>
      <xdr:colOff>674220</xdr:colOff>
      <xdr:row>6</xdr:row>
      <xdr:rowOff>166086</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000-000009000000}"/>
            </a:ext>
          </a:extLst>
        </xdr:cNvPr>
        <xdr:cNvSpPr txBox="1"/>
      </xdr:nvSpPr>
      <xdr:spPr>
        <a:xfrm>
          <a:off x="7597916" y="1634434"/>
          <a:ext cx="2016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0</xdr:col>
      <xdr:colOff>5524</xdr:colOff>
      <xdr:row>6</xdr:row>
      <xdr:rowOff>187739</xdr:rowOff>
    </xdr:from>
    <xdr:to>
      <xdr:col>2</xdr:col>
      <xdr:colOff>366828</xdr:colOff>
      <xdr:row>6</xdr:row>
      <xdr:rowOff>331739</xdr:rowOff>
    </xdr:to>
    <xdr:sp macro="" textlink="">
      <xdr:nvSpPr>
        <xdr:cNvPr id="10" name="TextBox 9">
          <a:hlinkClick xmlns:r="http://schemas.openxmlformats.org/officeDocument/2006/relationships" r:id="rId3"/>
          <a:extLst>
            <a:ext uri="{FF2B5EF4-FFF2-40B4-BE49-F238E27FC236}">
              <a16:creationId xmlns:a16="http://schemas.microsoft.com/office/drawing/2014/main" id="{00000000-0008-0000-0000-00000A000000}"/>
            </a:ext>
          </a:extLst>
        </xdr:cNvPr>
        <xdr:cNvSpPr txBox="1"/>
      </xdr:nvSpPr>
      <xdr:spPr>
        <a:xfrm>
          <a:off x="5524" y="1800087"/>
          <a:ext cx="792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3</xdr:col>
      <xdr:colOff>563217</xdr:colOff>
      <xdr:row>50</xdr:row>
      <xdr:rowOff>358913</xdr:rowOff>
    </xdr:from>
    <xdr:to>
      <xdr:col>6</xdr:col>
      <xdr:colOff>88043</xdr:colOff>
      <xdr:row>50</xdr:row>
      <xdr:rowOff>502913</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728304" y="15262087"/>
          <a:ext cx="1728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editAs="oneCell">
    <xdr:from>
      <xdr:col>0</xdr:col>
      <xdr:colOff>104913</xdr:colOff>
      <xdr:row>35</xdr:row>
      <xdr:rowOff>160132</xdr:rowOff>
    </xdr:from>
    <xdr:to>
      <xdr:col>13</xdr:col>
      <xdr:colOff>78240</xdr:colOff>
      <xdr:row>49</xdr:row>
      <xdr:rowOff>1002</xdr:rowOff>
    </xdr:to>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913" y="12462567"/>
          <a:ext cx="8913023" cy="21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641901</xdr:colOff>
      <xdr:row>0</xdr:row>
      <xdr:rowOff>0</xdr:rowOff>
    </xdr:from>
    <xdr:to>
      <xdr:col>14</xdr:col>
      <xdr:colOff>104562</xdr:colOff>
      <xdr:row>0</xdr:row>
      <xdr:rowOff>576000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6151" y="0"/>
          <a:ext cx="1882011" cy="576000"/>
        </a:xfrm>
        <a:prstGeom prst="rect">
          <a:avLst/>
        </a:prstGeom>
      </xdr:spPr>
    </xdr:pic>
    <xdr:clientData/>
  </xdr:twoCellAnchor>
  <xdr:twoCellAnchor editAs="oneCell">
    <xdr:from>
      <xdr:col>0</xdr:col>
      <xdr:colOff>36440</xdr:colOff>
      <xdr:row>0</xdr:row>
      <xdr:rowOff>21033</xdr:rowOff>
    </xdr:from>
    <xdr:to>
      <xdr:col>3</xdr:col>
      <xdr:colOff>311355</xdr:colOff>
      <xdr:row>0</xdr:row>
      <xdr:rowOff>561033</xdr:rowOff>
    </xdr:to>
    <xdr:pic>
      <xdr:nvPicPr>
        <xdr:cNvPr id="3" name="39FBDAD8-8EF5-4966-98DE-8844A818135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6440" y="21033"/>
          <a:ext cx="1436965" cy="54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239021</xdr:colOff>
      <xdr:row>5</xdr:row>
      <xdr:rowOff>38791</xdr:rowOff>
    </xdr:from>
    <xdr:to>
      <xdr:col>34</xdr:col>
      <xdr:colOff>3021</xdr:colOff>
      <xdr:row>16</xdr:row>
      <xdr:rowOff>143575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239021</xdr:colOff>
      <xdr:row>18</xdr:row>
      <xdr:rowOff>36861</xdr:rowOff>
    </xdr:from>
    <xdr:to>
      <xdr:col>34</xdr:col>
      <xdr:colOff>3021</xdr:colOff>
      <xdr:row>29</xdr:row>
      <xdr:rowOff>141645</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146050</xdr:rowOff>
        </xdr:from>
        <xdr:to>
          <xdr:col>4</xdr:col>
          <xdr:colOff>88900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we/I agree</a:t>
              </a:r>
            </a:p>
          </xdr:txBody>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BDDB-9166-41DF-83F9-F8A493B28E26}">
  <sheetPr codeName="Sheet2">
    <outlinePr summaryBelow="0"/>
  </sheetPr>
  <dimension ref="A1:P61"/>
  <sheetViews>
    <sheetView showGridLines="0" showRowColHeaders="0" tabSelected="1" zoomScaleNormal="100" workbookViewId="0">
      <selection activeCell="A4" sqref="A4"/>
    </sheetView>
  </sheetViews>
  <sheetFormatPr defaultColWidth="0" defaultRowHeight="14.5" customHeight="1" zeroHeight="1" x14ac:dyDescent="0.35"/>
  <cols>
    <col min="1" max="1" width="1.54296875" style="2" customWidth="1"/>
    <col min="2" max="2" width="4.54296875" style="2" customWidth="1"/>
    <col min="3" max="4" width="10.54296875" style="2" customWidth="1"/>
    <col min="5" max="5" width="10.54296875" style="4" customWidth="1"/>
    <col min="6" max="6" width="10.54296875" style="2" customWidth="1"/>
    <col min="7" max="7" width="11.54296875" style="2" customWidth="1"/>
    <col min="8" max="8" width="10.54296875" style="2" customWidth="1"/>
    <col min="9" max="13" width="11.54296875" style="2" customWidth="1"/>
    <col min="14" max="14" width="11.54296875" style="1" customWidth="1"/>
    <col min="15" max="15" width="1.54296875" style="1" customWidth="1"/>
    <col min="16" max="16" width="0.1796875" style="1" customWidth="1"/>
    <col min="17" max="16384" width="8.7265625" style="1" hidden="1"/>
  </cols>
  <sheetData>
    <row r="1" spans="1:15" ht="52" customHeight="1" x14ac:dyDescent="0.35"/>
    <row r="2" spans="1:15" x14ac:dyDescent="0.35"/>
    <row r="3" spans="1:15" s="3" customFormat="1" ht="18.5" x14ac:dyDescent="0.35">
      <c r="A3" s="14" t="s">
        <v>262</v>
      </c>
      <c r="B3" s="14"/>
      <c r="C3" s="15"/>
      <c r="D3" s="16"/>
      <c r="E3" s="17"/>
      <c r="F3" s="16"/>
      <c r="G3" s="16"/>
      <c r="H3" s="16"/>
      <c r="I3" s="16"/>
      <c r="J3" s="16"/>
      <c r="K3" s="16"/>
      <c r="L3" s="16"/>
      <c r="M3" s="16"/>
    </row>
    <row r="4" spans="1:15" s="7" customFormat="1" ht="13" x14ac:dyDescent="0.35">
      <c r="A4" s="11"/>
      <c r="B4" s="11"/>
      <c r="C4" s="6"/>
      <c r="D4" s="6"/>
      <c r="E4" s="6"/>
      <c r="F4" s="6"/>
    </row>
    <row r="5" spans="1:15" s="19" customFormat="1" ht="15.5" x14ac:dyDescent="0.35">
      <c r="A5" s="18" t="s">
        <v>190</v>
      </c>
      <c r="B5" s="18"/>
      <c r="C5" s="18"/>
      <c r="D5" s="23"/>
      <c r="E5" s="18"/>
      <c r="F5" s="18"/>
    </row>
    <row r="6" spans="1:15" s="7" customFormat="1" ht="13" x14ac:dyDescent="0.35">
      <c r="A6" s="6"/>
      <c r="B6" s="6"/>
      <c r="C6" s="6"/>
      <c r="D6" s="6"/>
      <c r="E6" s="6"/>
      <c r="F6" s="6"/>
    </row>
    <row r="7" spans="1:15" s="5" customFormat="1" ht="27.65" customHeight="1" x14ac:dyDescent="0.35">
      <c r="A7" s="98" t="s">
        <v>162</v>
      </c>
      <c r="B7" s="98"/>
      <c r="C7" s="98"/>
      <c r="D7" s="98"/>
      <c r="E7" s="98"/>
      <c r="F7" s="98"/>
      <c r="G7" s="98"/>
      <c r="H7" s="98"/>
      <c r="I7" s="98"/>
      <c r="J7" s="98"/>
      <c r="K7" s="98"/>
      <c r="L7" s="98"/>
      <c r="M7" s="98"/>
      <c r="N7" s="98"/>
      <c r="O7" s="98"/>
    </row>
    <row r="8" spans="1:15" s="10" customFormat="1" ht="13" x14ac:dyDescent="0.35">
      <c r="A8" s="8"/>
      <c r="B8" s="8"/>
      <c r="C8" s="8"/>
      <c r="D8" s="8"/>
      <c r="E8" s="9"/>
      <c r="F8" s="8"/>
      <c r="G8" s="8"/>
      <c r="H8" s="8"/>
      <c r="I8" s="8"/>
      <c r="J8" s="8"/>
      <c r="K8" s="8"/>
      <c r="L8" s="8"/>
      <c r="M8" s="8"/>
    </row>
    <row r="9" spans="1:15" s="19" customFormat="1" ht="15.5" x14ac:dyDescent="0.35">
      <c r="A9" s="18" t="s">
        <v>191</v>
      </c>
      <c r="B9" s="18"/>
      <c r="C9" s="18"/>
      <c r="D9" s="18"/>
      <c r="E9" s="18"/>
      <c r="F9" s="18"/>
    </row>
    <row r="10" spans="1:15" s="7" customFormat="1" ht="13" x14ac:dyDescent="0.35">
      <c r="A10" s="6"/>
      <c r="B10" s="6"/>
      <c r="C10" s="6"/>
      <c r="D10" s="6"/>
      <c r="E10" s="6"/>
      <c r="F10" s="6"/>
    </row>
    <row r="11" spans="1:15" s="5" customFormat="1" ht="80" customHeight="1" x14ac:dyDescent="0.35">
      <c r="A11" s="98" t="s">
        <v>261</v>
      </c>
      <c r="B11" s="98"/>
      <c r="C11" s="98"/>
      <c r="D11" s="98"/>
      <c r="E11" s="98"/>
      <c r="F11" s="98"/>
      <c r="G11" s="98"/>
      <c r="H11" s="98"/>
      <c r="I11" s="98"/>
      <c r="J11" s="98"/>
      <c r="K11" s="98"/>
      <c r="L11" s="98"/>
      <c r="M11" s="98"/>
      <c r="N11" s="98"/>
      <c r="O11" s="98"/>
    </row>
    <row r="12" spans="1:15" s="10" customFormat="1" ht="13" x14ac:dyDescent="0.35">
      <c r="A12" s="8"/>
      <c r="B12" s="8"/>
      <c r="C12" s="8"/>
      <c r="D12" s="8"/>
      <c r="E12" s="9"/>
      <c r="F12" s="8"/>
      <c r="G12" s="8"/>
      <c r="H12" s="8"/>
      <c r="I12" s="8"/>
      <c r="J12" s="8"/>
      <c r="K12" s="8"/>
      <c r="L12" s="8"/>
      <c r="M12" s="8"/>
    </row>
    <row r="13" spans="1:15" s="19" customFormat="1" ht="15.5" x14ac:dyDescent="0.35">
      <c r="A13" s="18" t="s">
        <v>192</v>
      </c>
      <c r="B13" s="18"/>
      <c r="C13" s="18"/>
      <c r="D13" s="18"/>
      <c r="E13" s="18"/>
      <c r="F13" s="18"/>
    </row>
    <row r="14" spans="1:15" s="7" customFormat="1" ht="13" x14ac:dyDescent="0.35">
      <c r="A14" s="6"/>
      <c r="B14" s="6"/>
      <c r="C14" s="6"/>
      <c r="D14" s="6"/>
      <c r="E14" s="6"/>
      <c r="F14" s="6"/>
    </row>
    <row r="15" spans="1:15" s="5" customFormat="1" ht="152" customHeight="1" x14ac:dyDescent="0.35">
      <c r="A15" s="98" t="s">
        <v>147</v>
      </c>
      <c r="B15" s="98"/>
      <c r="C15" s="98"/>
      <c r="D15" s="98"/>
      <c r="E15" s="98"/>
      <c r="F15" s="98"/>
      <c r="G15" s="98"/>
      <c r="H15" s="98"/>
      <c r="I15" s="98"/>
      <c r="J15" s="98"/>
      <c r="K15" s="98"/>
      <c r="L15" s="98"/>
      <c r="M15" s="98"/>
      <c r="N15" s="98"/>
      <c r="O15" s="98"/>
    </row>
    <row r="16" spans="1:15" s="10" customFormat="1" ht="13" x14ac:dyDescent="0.35">
      <c r="A16" s="8"/>
      <c r="B16" s="8"/>
      <c r="C16" s="8"/>
      <c r="D16" s="8"/>
      <c r="E16" s="9"/>
      <c r="F16" s="8"/>
      <c r="G16" s="8"/>
      <c r="H16" s="8"/>
      <c r="I16" s="8"/>
      <c r="J16" s="8"/>
      <c r="K16" s="8"/>
      <c r="L16" s="8"/>
      <c r="M16" s="8"/>
    </row>
    <row r="17" spans="1:15" s="19" customFormat="1" ht="15.5" x14ac:dyDescent="0.35">
      <c r="A17" s="18" t="s">
        <v>193</v>
      </c>
      <c r="B17" s="18"/>
      <c r="C17" s="18"/>
      <c r="D17" s="18"/>
      <c r="E17" s="18"/>
      <c r="F17" s="18"/>
    </row>
    <row r="18" spans="1:15" s="7" customFormat="1" ht="13" x14ac:dyDescent="0.35">
      <c r="A18" s="6"/>
      <c r="B18" s="6"/>
      <c r="C18" s="6"/>
      <c r="D18" s="6"/>
      <c r="E18" s="6"/>
      <c r="F18" s="6"/>
    </row>
    <row r="19" spans="1:15" s="5" customFormat="1" ht="43" customHeight="1" x14ac:dyDescent="0.35">
      <c r="A19" s="98" t="s">
        <v>163</v>
      </c>
      <c r="B19" s="98"/>
      <c r="C19" s="98"/>
      <c r="D19" s="98"/>
      <c r="E19" s="98"/>
      <c r="F19" s="98"/>
      <c r="G19" s="98"/>
      <c r="H19" s="98"/>
      <c r="I19" s="98"/>
      <c r="J19" s="98"/>
      <c r="K19" s="98"/>
      <c r="L19" s="98"/>
      <c r="M19" s="98"/>
      <c r="N19" s="98"/>
      <c r="O19" s="98"/>
    </row>
    <row r="20" spans="1:15" s="5" customFormat="1" x14ac:dyDescent="0.35">
      <c r="A20" s="21"/>
      <c r="B20" s="21"/>
      <c r="C20" s="21"/>
      <c r="D20" s="21"/>
      <c r="E20" s="21"/>
      <c r="F20" s="21"/>
      <c r="G20" s="21"/>
      <c r="H20" s="21"/>
      <c r="I20" s="21"/>
      <c r="J20" s="21"/>
      <c r="K20" s="21"/>
      <c r="L20" s="21"/>
      <c r="M20" s="21"/>
      <c r="N20" s="21"/>
      <c r="O20" s="21"/>
    </row>
    <row r="21" spans="1:15" s="19" customFormat="1" ht="15.5" x14ac:dyDescent="0.35">
      <c r="A21" s="18" t="s">
        <v>194</v>
      </c>
      <c r="B21" s="18"/>
      <c r="C21" s="18"/>
      <c r="D21" s="18"/>
      <c r="E21" s="18"/>
      <c r="F21" s="18"/>
    </row>
    <row r="22" spans="1:15" s="7" customFormat="1" ht="13" x14ac:dyDescent="0.35">
      <c r="A22" s="6"/>
      <c r="B22" s="6"/>
      <c r="C22" s="6"/>
      <c r="D22" s="6"/>
      <c r="E22" s="6"/>
      <c r="F22" s="6"/>
    </row>
    <row r="23" spans="1:15" s="7" customFormat="1" ht="13" x14ac:dyDescent="0.35">
      <c r="A23" s="113" t="s">
        <v>153</v>
      </c>
      <c r="B23" s="113"/>
      <c r="C23" s="113"/>
      <c r="D23" s="113"/>
      <c r="E23" s="113"/>
      <c r="F23" s="113"/>
      <c r="G23" s="113"/>
      <c r="H23" s="113"/>
      <c r="I23" s="113"/>
      <c r="J23" s="113"/>
      <c r="K23" s="113"/>
      <c r="L23" s="113"/>
      <c r="M23" s="113"/>
      <c r="N23" s="113"/>
      <c r="O23" s="113"/>
    </row>
    <row r="24" spans="1:15" s="5" customFormat="1" ht="177.5" customHeight="1" x14ac:dyDescent="0.35">
      <c r="A24" s="98" t="s">
        <v>168</v>
      </c>
      <c r="B24" s="98"/>
      <c r="C24" s="98"/>
      <c r="D24" s="98"/>
      <c r="E24" s="98"/>
      <c r="F24" s="98"/>
      <c r="G24" s="98"/>
      <c r="H24" s="98"/>
      <c r="I24" s="98"/>
      <c r="J24" s="98"/>
      <c r="K24" s="98"/>
      <c r="L24" s="98"/>
      <c r="M24" s="98"/>
      <c r="N24" s="98"/>
      <c r="O24" s="98"/>
    </row>
    <row r="25" spans="1:15" s="5" customFormat="1" x14ac:dyDescent="0.35">
      <c r="A25" s="24" t="s">
        <v>151</v>
      </c>
      <c r="B25" s="21"/>
      <c r="C25" s="21"/>
      <c r="D25" s="21"/>
      <c r="E25" s="21"/>
      <c r="F25" s="21"/>
      <c r="G25" s="21"/>
      <c r="H25" s="21"/>
      <c r="I25" s="21"/>
      <c r="J25" s="21"/>
      <c r="K25" s="21"/>
      <c r="L25" s="21"/>
      <c r="M25" s="21"/>
      <c r="N25" s="21"/>
      <c r="O25" s="21"/>
    </row>
    <row r="26" spans="1:15" s="10" customFormat="1" ht="13" x14ac:dyDescent="0.35">
      <c r="A26" s="8"/>
      <c r="B26" s="8"/>
      <c r="C26" s="8"/>
      <c r="D26" s="8"/>
      <c r="E26" s="9"/>
      <c r="F26" s="8"/>
      <c r="G26" s="8"/>
      <c r="H26" s="8"/>
      <c r="I26" s="8"/>
      <c r="J26" s="8"/>
      <c r="K26" s="8"/>
      <c r="L26" s="8"/>
      <c r="M26" s="8"/>
    </row>
    <row r="27" spans="1:15" s="10" customFormat="1" ht="13" x14ac:dyDescent="0.35">
      <c r="B27" s="103" t="s">
        <v>70</v>
      </c>
      <c r="C27" s="105"/>
      <c r="D27" s="103" t="s">
        <v>5</v>
      </c>
      <c r="E27" s="104"/>
      <c r="F27" s="104"/>
      <c r="G27" s="105"/>
      <c r="H27" s="103" t="s">
        <v>6</v>
      </c>
      <c r="I27" s="105"/>
      <c r="J27" s="103" t="s">
        <v>73</v>
      </c>
      <c r="K27" s="105"/>
      <c r="L27" s="103" t="s">
        <v>156</v>
      </c>
      <c r="M27" s="104"/>
      <c r="N27" s="105"/>
    </row>
    <row r="28" spans="1:15" s="10" customFormat="1" ht="44.15" customHeight="1" x14ac:dyDescent="0.35">
      <c r="B28" s="106" t="s">
        <v>75</v>
      </c>
      <c r="C28" s="108"/>
      <c r="D28" s="106" t="s">
        <v>77</v>
      </c>
      <c r="E28" s="107"/>
      <c r="F28" s="107"/>
      <c r="G28" s="108"/>
      <c r="H28" s="106" t="s">
        <v>79</v>
      </c>
      <c r="I28" s="108"/>
      <c r="J28" s="99" t="s">
        <v>82</v>
      </c>
      <c r="K28" s="100"/>
      <c r="L28" s="99" t="s">
        <v>74</v>
      </c>
      <c r="M28" s="114"/>
      <c r="N28" s="100"/>
    </row>
    <row r="29" spans="1:15" s="10" customFormat="1" ht="68.5" customHeight="1" x14ac:dyDescent="0.35">
      <c r="B29" s="109" t="s">
        <v>76</v>
      </c>
      <c r="C29" s="111"/>
      <c r="D29" s="109" t="s">
        <v>78</v>
      </c>
      <c r="E29" s="110"/>
      <c r="F29" s="110"/>
      <c r="G29" s="111"/>
      <c r="H29" s="109" t="s">
        <v>80</v>
      </c>
      <c r="I29" s="111"/>
      <c r="J29" s="101" t="s">
        <v>83</v>
      </c>
      <c r="K29" s="102"/>
      <c r="L29" s="101" t="s">
        <v>81</v>
      </c>
      <c r="M29" s="115"/>
      <c r="N29" s="102"/>
    </row>
    <row r="30" spans="1:15" s="10" customFormat="1" ht="13" x14ac:dyDescent="0.35">
      <c r="A30" s="8"/>
      <c r="B30" s="8"/>
      <c r="C30" s="8"/>
      <c r="D30" s="8"/>
      <c r="E30" s="9"/>
      <c r="F30" s="8"/>
      <c r="G30" s="8"/>
      <c r="H30" s="8"/>
      <c r="I30" s="8"/>
      <c r="J30" s="8"/>
      <c r="K30" s="8"/>
      <c r="L30" s="8"/>
      <c r="M30" s="8"/>
    </row>
    <row r="31" spans="1:15" s="10" customFormat="1" ht="28" customHeight="1" x14ac:dyDescent="0.35">
      <c r="A31" s="98" t="s">
        <v>152</v>
      </c>
      <c r="B31" s="98"/>
      <c r="C31" s="98"/>
      <c r="D31" s="98"/>
      <c r="E31" s="98"/>
      <c r="F31" s="98"/>
      <c r="G31" s="98"/>
      <c r="H31" s="98"/>
      <c r="I31" s="98"/>
      <c r="J31" s="98"/>
      <c r="K31" s="98"/>
      <c r="L31" s="98"/>
      <c r="M31" s="98"/>
      <c r="N31" s="98"/>
      <c r="O31" s="98"/>
    </row>
    <row r="32" spans="1:15" s="10" customFormat="1" ht="13" x14ac:dyDescent="0.35">
      <c r="A32" s="8"/>
      <c r="B32" s="8"/>
      <c r="C32" s="8"/>
      <c r="D32" s="8"/>
      <c r="E32" s="9"/>
      <c r="F32" s="8"/>
      <c r="G32" s="8"/>
      <c r="H32" s="8"/>
      <c r="I32" s="8"/>
      <c r="J32" s="8"/>
      <c r="K32" s="8"/>
      <c r="L32" s="8"/>
      <c r="M32" s="8"/>
    </row>
    <row r="33" spans="1:15" s="10" customFormat="1" ht="13" x14ac:dyDescent="0.35">
      <c r="A33" s="112" t="s">
        <v>155</v>
      </c>
      <c r="B33" s="112"/>
      <c r="C33" s="112"/>
      <c r="D33" s="112"/>
      <c r="E33" s="112"/>
      <c r="F33" s="112"/>
      <c r="G33" s="112"/>
      <c r="H33" s="112"/>
      <c r="I33" s="112"/>
      <c r="J33" s="112"/>
      <c r="K33" s="112"/>
      <c r="L33" s="112"/>
      <c r="M33" s="112"/>
      <c r="N33" s="112"/>
      <c r="O33" s="112"/>
    </row>
    <row r="34" spans="1:15" s="10" customFormat="1" ht="13" customHeight="1" x14ac:dyDescent="0.35">
      <c r="A34" s="98" t="s">
        <v>154</v>
      </c>
      <c r="B34" s="98"/>
      <c r="C34" s="98"/>
      <c r="D34" s="98"/>
      <c r="E34" s="98"/>
      <c r="F34" s="98"/>
      <c r="G34" s="98"/>
      <c r="H34" s="98"/>
      <c r="I34" s="98"/>
      <c r="J34" s="98"/>
      <c r="K34" s="98"/>
      <c r="L34" s="98"/>
      <c r="M34" s="98"/>
      <c r="N34" s="98"/>
      <c r="O34" s="98"/>
    </row>
    <row r="35" spans="1:15" s="10" customFormat="1" ht="13" x14ac:dyDescent="0.35">
      <c r="A35" s="8"/>
      <c r="B35" s="8"/>
      <c r="C35" s="8"/>
      <c r="D35" s="8"/>
      <c r="E35" s="9"/>
      <c r="F35" s="8"/>
      <c r="G35" s="8"/>
      <c r="H35" s="8"/>
      <c r="I35" s="8"/>
      <c r="J35" s="8"/>
      <c r="K35" s="8"/>
      <c r="L35" s="8"/>
      <c r="M35" s="8"/>
    </row>
    <row r="36" spans="1:15" s="10" customFormat="1" ht="13" x14ac:dyDescent="0.35">
      <c r="A36" s="12" t="s">
        <v>151</v>
      </c>
      <c r="B36" s="8"/>
      <c r="C36" s="8"/>
      <c r="D36" s="8"/>
      <c r="E36" s="9"/>
      <c r="F36" s="8"/>
      <c r="G36" s="8"/>
      <c r="H36" s="8"/>
      <c r="I36" s="8"/>
      <c r="J36" s="8"/>
      <c r="K36" s="8"/>
      <c r="L36" s="8"/>
      <c r="M36" s="8"/>
    </row>
    <row r="37" spans="1:15" s="10" customFormat="1" ht="13" x14ac:dyDescent="0.35">
      <c r="A37" s="8"/>
      <c r="B37" s="8"/>
      <c r="C37" s="8"/>
      <c r="D37" s="8"/>
      <c r="E37" s="9"/>
      <c r="F37" s="8"/>
      <c r="G37" s="8"/>
      <c r="H37" s="8"/>
      <c r="I37" s="8"/>
      <c r="J37" s="8"/>
      <c r="K37" s="8"/>
      <c r="L37" s="8"/>
      <c r="M37" s="8"/>
    </row>
    <row r="38" spans="1:15" s="10" customFormat="1" ht="13" x14ac:dyDescent="0.35">
      <c r="A38" s="8"/>
      <c r="B38" s="8"/>
      <c r="C38" s="8"/>
      <c r="D38" s="8"/>
      <c r="E38" s="9"/>
      <c r="F38" s="8"/>
      <c r="G38" s="8"/>
      <c r="H38" s="8"/>
      <c r="I38" s="8"/>
      <c r="J38" s="8"/>
      <c r="K38" s="8"/>
      <c r="L38" s="8"/>
      <c r="M38" s="8"/>
    </row>
    <row r="39" spans="1:15" s="10" customFormat="1" ht="13" x14ac:dyDescent="0.35">
      <c r="A39" s="8"/>
      <c r="B39" s="8"/>
      <c r="C39" s="8"/>
      <c r="D39" s="8"/>
      <c r="E39" s="9"/>
      <c r="F39" s="8"/>
      <c r="G39" s="8"/>
      <c r="H39" s="8"/>
      <c r="I39" s="8"/>
      <c r="J39" s="8"/>
      <c r="K39" s="8"/>
      <c r="L39" s="8"/>
      <c r="M39" s="8"/>
    </row>
    <row r="40" spans="1:15" s="10" customFormat="1" ht="13" x14ac:dyDescent="0.35">
      <c r="A40" s="8"/>
      <c r="B40" s="8"/>
      <c r="C40" s="8"/>
      <c r="D40" s="8"/>
      <c r="E40" s="9"/>
      <c r="F40" s="8"/>
      <c r="G40" s="8"/>
      <c r="H40" s="8"/>
      <c r="I40" s="8"/>
      <c r="J40" s="8"/>
      <c r="K40" s="8"/>
      <c r="L40" s="8"/>
      <c r="M40" s="8"/>
    </row>
    <row r="41" spans="1:15" s="10" customFormat="1" ht="13" x14ac:dyDescent="0.35">
      <c r="A41" s="8"/>
      <c r="B41" s="8"/>
      <c r="C41" s="8"/>
      <c r="D41" s="8"/>
      <c r="E41" s="9"/>
      <c r="F41" s="8"/>
      <c r="G41" s="8"/>
      <c r="H41" s="8"/>
      <c r="I41" s="8"/>
      <c r="J41" s="8"/>
      <c r="K41" s="8"/>
      <c r="L41" s="8"/>
      <c r="M41" s="8"/>
    </row>
    <row r="42" spans="1:15" s="10" customFormat="1" ht="13" x14ac:dyDescent="0.35">
      <c r="A42" s="8"/>
      <c r="B42" s="8"/>
      <c r="C42" s="8"/>
      <c r="D42" s="8"/>
      <c r="E42" s="9"/>
      <c r="F42" s="8"/>
      <c r="G42" s="8"/>
      <c r="H42" s="8"/>
      <c r="I42" s="8"/>
      <c r="J42" s="8"/>
      <c r="K42" s="8"/>
      <c r="L42" s="8"/>
      <c r="M42" s="8"/>
    </row>
    <row r="43" spans="1:15" s="10" customFormat="1" ht="13" x14ac:dyDescent="0.35">
      <c r="A43" s="8"/>
      <c r="B43" s="8"/>
      <c r="C43" s="8"/>
      <c r="D43" s="8"/>
      <c r="E43" s="9"/>
      <c r="F43" s="8"/>
      <c r="G43" s="8"/>
      <c r="H43" s="8"/>
      <c r="I43" s="8"/>
      <c r="J43" s="8"/>
      <c r="K43" s="8"/>
      <c r="L43" s="8"/>
      <c r="M43" s="8"/>
    </row>
    <row r="44" spans="1:15" s="10" customFormat="1" ht="13" x14ac:dyDescent="0.35">
      <c r="A44" s="8"/>
      <c r="B44" s="8"/>
      <c r="C44" s="8"/>
      <c r="D44" s="8"/>
      <c r="E44" s="9"/>
      <c r="F44" s="8"/>
      <c r="G44" s="8"/>
      <c r="H44" s="8"/>
      <c r="I44" s="8"/>
      <c r="J44" s="8"/>
      <c r="K44" s="8"/>
      <c r="L44" s="8"/>
      <c r="M44" s="8"/>
    </row>
    <row r="45" spans="1:15" s="10" customFormat="1" ht="13" x14ac:dyDescent="0.35">
      <c r="A45" s="8"/>
      <c r="B45" s="8"/>
      <c r="C45" s="8"/>
      <c r="D45" s="8"/>
      <c r="E45" s="9"/>
      <c r="F45" s="8"/>
      <c r="G45" s="8"/>
      <c r="H45" s="8"/>
      <c r="I45" s="8"/>
      <c r="J45" s="8"/>
      <c r="K45" s="8"/>
      <c r="L45" s="8"/>
      <c r="M45" s="8"/>
    </row>
    <row r="46" spans="1:15" s="10" customFormat="1" ht="13" x14ac:dyDescent="0.35">
      <c r="A46" s="8"/>
      <c r="B46" s="8"/>
      <c r="C46" s="8"/>
      <c r="D46" s="8"/>
      <c r="E46" s="9"/>
      <c r="F46" s="8"/>
      <c r="G46" s="8"/>
      <c r="H46" s="8"/>
      <c r="I46" s="8"/>
      <c r="J46" s="8"/>
      <c r="K46" s="8"/>
      <c r="L46" s="8"/>
      <c r="M46" s="8"/>
    </row>
    <row r="47" spans="1:15" s="10" customFormat="1" ht="13" x14ac:dyDescent="0.35">
      <c r="A47" s="8"/>
      <c r="B47" s="8"/>
      <c r="C47" s="8"/>
      <c r="D47" s="8"/>
      <c r="E47" s="9"/>
      <c r="F47" s="8"/>
      <c r="G47" s="8"/>
      <c r="H47" s="8"/>
      <c r="I47" s="8"/>
      <c r="J47" s="8"/>
      <c r="K47" s="8"/>
      <c r="L47" s="8"/>
      <c r="M47" s="8"/>
    </row>
    <row r="48" spans="1:15" s="10" customFormat="1" ht="13" x14ac:dyDescent="0.35">
      <c r="A48" s="8"/>
      <c r="B48" s="8"/>
      <c r="C48" s="8"/>
      <c r="D48" s="8"/>
      <c r="E48" s="9"/>
      <c r="F48" s="8"/>
      <c r="G48" s="8"/>
      <c r="H48" s="8"/>
      <c r="I48" s="8"/>
      <c r="J48" s="8"/>
      <c r="K48" s="8"/>
      <c r="L48" s="8"/>
      <c r="M48" s="8"/>
    </row>
    <row r="49" spans="1:15" s="10" customFormat="1" ht="13" x14ac:dyDescent="0.35">
      <c r="A49" s="8"/>
      <c r="B49" s="8"/>
      <c r="C49" s="8"/>
      <c r="D49" s="8"/>
      <c r="E49" s="9"/>
      <c r="F49" s="8"/>
      <c r="G49" s="8"/>
      <c r="H49" s="8"/>
      <c r="I49" s="8"/>
      <c r="J49" s="8"/>
      <c r="K49" s="8"/>
      <c r="L49" s="8"/>
      <c r="M49" s="8"/>
    </row>
    <row r="50" spans="1:15" s="10" customFormat="1" ht="13" x14ac:dyDescent="0.35">
      <c r="A50" s="8"/>
      <c r="B50" s="8"/>
      <c r="C50" s="8"/>
      <c r="D50" s="8"/>
      <c r="E50" s="9"/>
      <c r="F50" s="8"/>
      <c r="G50" s="8"/>
      <c r="H50" s="8"/>
      <c r="I50" s="8"/>
      <c r="J50" s="8"/>
      <c r="K50" s="8"/>
      <c r="L50" s="8"/>
      <c r="M50" s="8"/>
    </row>
    <row r="51" spans="1:15" s="10" customFormat="1" ht="57.5" customHeight="1" x14ac:dyDescent="0.35">
      <c r="A51" s="98" t="s">
        <v>169</v>
      </c>
      <c r="B51" s="98"/>
      <c r="C51" s="98"/>
      <c r="D51" s="98"/>
      <c r="E51" s="98"/>
      <c r="F51" s="98"/>
      <c r="G51" s="98"/>
      <c r="H51" s="98"/>
      <c r="I51" s="98"/>
      <c r="J51" s="98"/>
      <c r="K51" s="98"/>
      <c r="L51" s="98"/>
      <c r="M51" s="98"/>
      <c r="N51" s="98"/>
      <c r="O51" s="98"/>
    </row>
    <row r="52" spans="1:15" s="10" customFormat="1" ht="13" x14ac:dyDescent="0.35">
      <c r="A52" s="8"/>
      <c r="B52" s="8"/>
      <c r="C52" s="8"/>
      <c r="D52" s="8"/>
      <c r="E52" s="9"/>
      <c r="F52" s="8"/>
      <c r="G52" s="8"/>
      <c r="H52" s="8"/>
      <c r="I52" s="8"/>
      <c r="J52" s="8"/>
      <c r="K52" s="8"/>
      <c r="L52" s="8"/>
      <c r="M52" s="8"/>
    </row>
    <row r="53" spans="1:15" ht="14.5" customHeight="1" x14ac:dyDescent="0.35"/>
    <row r="54" spans="1:15" ht="14.5" customHeight="1" x14ac:dyDescent="0.35"/>
    <row r="55" spans="1:15" ht="14.5" customHeight="1" x14ac:dyDescent="0.35"/>
    <row r="56" spans="1:15" ht="14.5" customHeight="1" x14ac:dyDescent="0.35"/>
    <row r="57" spans="1:15" ht="14.5" customHeight="1" x14ac:dyDescent="0.35"/>
    <row r="58" spans="1:15" ht="14.5" customHeight="1" x14ac:dyDescent="0.35"/>
    <row r="59" spans="1:15" ht="14.5" customHeight="1" x14ac:dyDescent="0.35"/>
    <row r="60" spans="1:15" ht="14.5" customHeight="1" x14ac:dyDescent="0.35"/>
    <row r="61" spans="1:15" ht="14.5" customHeight="1" x14ac:dyDescent="0.35"/>
  </sheetData>
  <sheetProtection algorithmName="SHA-512" hashValue="5eRsIi3eQQYGVGwtnwiSvNMOBuh+MaGZiUS0J6X3AJnztUED+2nTioy9NBnUuRcrG0dpqjz5AQ9t0lxSirWE2w==" saltValue="R05EPxqq5xhZokBQO8jhVQ==" spinCount="100000" sheet="1" objects="1" scenarios="1"/>
  <mergeCells count="25">
    <mergeCell ref="A24:O24"/>
    <mergeCell ref="L27:N27"/>
    <mergeCell ref="L28:N28"/>
    <mergeCell ref="L29:N29"/>
    <mergeCell ref="A31:O31"/>
    <mergeCell ref="B27:C27"/>
    <mergeCell ref="B28:C28"/>
    <mergeCell ref="B29:C29"/>
    <mergeCell ref="J27:K27"/>
    <mergeCell ref="A23:O23"/>
    <mergeCell ref="A7:O7"/>
    <mergeCell ref="A11:O11"/>
    <mergeCell ref="A15:O15"/>
    <mergeCell ref="A19:O19"/>
    <mergeCell ref="A51:O51"/>
    <mergeCell ref="J28:K28"/>
    <mergeCell ref="J29:K29"/>
    <mergeCell ref="D27:G27"/>
    <mergeCell ref="D28:G28"/>
    <mergeCell ref="D29:G29"/>
    <mergeCell ref="H28:I28"/>
    <mergeCell ref="H27:I27"/>
    <mergeCell ref="H29:I29"/>
    <mergeCell ref="A34:O34"/>
    <mergeCell ref="A33:O33"/>
  </mergeCells>
  <hyperlinks>
    <hyperlink ref="A23" location="'Self-Assessment'!A1" display="Step 1 – Self-Assessment (“Self-Assessment” tab)" xr:uid="{E4AC18AE-9124-4AD9-9CD8-0D666F527A6A}"/>
    <hyperlink ref="A33" location="'Self-Assessment Results'!A1" display="Step 2 – Review of Self-Assessment Results (&quot;Self-Assessment Results&quot; tab)" xr:uid="{AE708664-C3DA-41E8-AB4B-9ED3FB7C634D}"/>
  </hyperlinks>
  <printOptions horizontalCentered="1"/>
  <pageMargins left="0.23622047244094491" right="0.23622047244094491" top="0.74803149606299213" bottom="0.74803149606299213" header="0.31496062992125984" footer="0.31496062992125984"/>
  <pageSetup paperSize="9" orientation="landscape" r:id="rId1"/>
  <headerFooter differentFirst="1">
    <oddHeader>&amp;L&amp;10 Cyber Essentials mark — Self-assessment questionnaire</oddHeader>
    <oddFooter>&amp;L&amp;10Date: &amp;D&amp;C&amp;10CONFIDENTIAL&amp;R&amp;10Page &amp;P of &amp;N</oddFooter>
  </headerFooter>
  <rowBreaks count="1" manualBreakCount="1">
    <brk id="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4D04-5ED1-4BE8-A9EF-32CB1EB5765C}">
  <sheetPr>
    <outlinePr summaryBelow="0"/>
  </sheetPr>
  <dimension ref="A1:P31"/>
  <sheetViews>
    <sheetView showGridLines="0" zoomScaleNormal="100" workbookViewId="0">
      <selection activeCell="A3" sqref="A3"/>
    </sheetView>
  </sheetViews>
  <sheetFormatPr defaultColWidth="0" defaultRowHeight="14.5" customHeight="1" zeroHeight="1" x14ac:dyDescent="0.35"/>
  <cols>
    <col min="1" max="1" width="1.54296875" style="2" customWidth="1"/>
    <col min="2" max="2" width="4.54296875" style="2" customWidth="1"/>
    <col min="3" max="4" width="10.54296875" style="2" customWidth="1"/>
    <col min="5" max="5" width="10.54296875" style="4" customWidth="1"/>
    <col min="6" max="6" width="10.54296875" style="2" customWidth="1"/>
    <col min="7" max="7" width="11.54296875" style="2" customWidth="1"/>
    <col min="8" max="8" width="10.54296875" style="2" customWidth="1"/>
    <col min="9" max="13" width="11.54296875" style="2" customWidth="1"/>
    <col min="14" max="14" width="11.54296875" style="1" customWidth="1"/>
    <col min="15" max="15" width="1.54296875" style="1" customWidth="1"/>
    <col min="16" max="16" width="0.1796875" style="1" customWidth="1"/>
    <col min="17" max="16384" width="8.7265625" style="1" hidden="1"/>
  </cols>
  <sheetData>
    <row r="1" spans="1:16" ht="52" customHeight="1" x14ac:dyDescent="0.35"/>
    <row r="2" spans="1:16" x14ac:dyDescent="0.35"/>
    <row r="3" spans="1:16" s="3" customFormat="1" ht="18.5" x14ac:dyDescent="0.35">
      <c r="A3" s="14" t="s">
        <v>262</v>
      </c>
      <c r="B3" s="14"/>
      <c r="C3" s="15"/>
      <c r="D3" s="16"/>
      <c r="E3" s="17"/>
      <c r="F3" s="16"/>
      <c r="G3" s="16"/>
      <c r="H3" s="16"/>
      <c r="I3" s="16"/>
      <c r="J3" s="16"/>
      <c r="K3" s="16"/>
      <c r="L3" s="16"/>
      <c r="M3" s="16"/>
    </row>
    <row r="4" spans="1:16" s="7" customFormat="1" ht="13" x14ac:dyDescent="0.35">
      <c r="A4" s="11"/>
      <c r="B4" s="11"/>
      <c r="C4" s="6"/>
      <c r="D4" s="6"/>
      <c r="E4" s="6"/>
      <c r="F4" s="6"/>
    </row>
    <row r="5" spans="1:16" s="19" customFormat="1" ht="15.5" x14ac:dyDescent="0.35">
      <c r="A5" s="18" t="s">
        <v>195</v>
      </c>
      <c r="B5" s="18"/>
      <c r="C5" s="18"/>
      <c r="D5" s="18"/>
      <c r="E5" s="18"/>
      <c r="F5" s="18"/>
    </row>
    <row r="6" spans="1:16" s="7" customFormat="1" ht="13" x14ac:dyDescent="0.35">
      <c r="A6" s="6"/>
      <c r="B6" s="6"/>
      <c r="C6" s="6"/>
      <c r="D6" s="6"/>
      <c r="E6" s="6"/>
      <c r="F6" s="6"/>
    </row>
    <row r="7" spans="1:16" s="10" customFormat="1" ht="13" x14ac:dyDescent="0.35">
      <c r="A7" s="12" t="s">
        <v>68</v>
      </c>
      <c r="B7" s="12"/>
      <c r="C7" s="12"/>
      <c r="D7" s="12"/>
      <c r="E7" s="9"/>
      <c r="F7" s="116"/>
      <c r="G7" s="116"/>
      <c r="H7" s="116"/>
      <c r="I7" s="12"/>
      <c r="J7" s="12"/>
      <c r="K7" s="12"/>
      <c r="L7" s="12"/>
      <c r="M7" s="12"/>
      <c r="N7" s="12"/>
    </row>
    <row r="8" spans="1:16" s="10" customFormat="1" ht="13" x14ac:dyDescent="0.35">
      <c r="A8" s="12" t="s">
        <v>67</v>
      </c>
      <c r="B8" s="12"/>
      <c r="C8" s="12"/>
      <c r="D8" s="12"/>
      <c r="E8" s="9"/>
      <c r="F8" s="116"/>
      <c r="G8" s="116"/>
      <c r="H8" s="116"/>
      <c r="I8" s="12"/>
      <c r="J8" s="12"/>
      <c r="K8" s="12"/>
      <c r="L8" s="12"/>
      <c r="M8" s="12"/>
      <c r="N8" s="12"/>
    </row>
    <row r="9" spans="1:16" s="10" customFormat="1" ht="13" x14ac:dyDescent="0.35">
      <c r="A9" s="12" t="s">
        <v>71</v>
      </c>
      <c r="B9" s="12"/>
      <c r="C9" s="12"/>
      <c r="D9" s="12"/>
      <c r="E9" s="9"/>
      <c r="F9" s="117"/>
      <c r="G9" s="117"/>
      <c r="H9" s="117"/>
      <c r="I9" s="12"/>
      <c r="J9" s="12"/>
      <c r="K9" s="12"/>
      <c r="L9" s="12"/>
      <c r="M9" s="12"/>
      <c r="N9" s="12"/>
    </row>
    <row r="10" spans="1:16" s="10" customFormat="1" ht="13" x14ac:dyDescent="0.35">
      <c r="A10" s="12" t="s">
        <v>72</v>
      </c>
      <c r="B10" s="12"/>
      <c r="C10" s="12"/>
      <c r="D10" s="12"/>
      <c r="E10" s="9"/>
      <c r="F10" s="117"/>
      <c r="G10" s="117"/>
      <c r="H10" s="117"/>
      <c r="I10" s="12"/>
      <c r="J10" s="12"/>
      <c r="K10" s="12"/>
      <c r="L10" s="12"/>
      <c r="M10" s="12"/>
      <c r="N10" s="12"/>
    </row>
    <row r="11" spans="1:16" s="10" customFormat="1" ht="13" x14ac:dyDescent="0.35">
      <c r="A11" s="12" t="s">
        <v>69</v>
      </c>
      <c r="B11" s="12"/>
      <c r="C11" s="12"/>
      <c r="D11" s="12"/>
      <c r="E11" s="9"/>
      <c r="F11" s="118"/>
      <c r="G11" s="118"/>
      <c r="H11" s="118"/>
      <c r="I11" s="12"/>
      <c r="J11" s="12"/>
      <c r="K11" s="12"/>
      <c r="L11" s="12"/>
      <c r="M11" s="12"/>
      <c r="N11" s="12"/>
    </row>
    <row r="12" spans="1:16" ht="14.5" customHeight="1" x14ac:dyDescent="0.35"/>
    <row r="13" spans="1:16" s="2" customFormat="1" ht="14.5" customHeight="1" x14ac:dyDescent="0.35">
      <c r="A13" s="183" t="s">
        <v>277</v>
      </c>
      <c r="B13" s="183"/>
      <c r="C13" s="183"/>
      <c r="D13" s="183"/>
      <c r="E13" s="184"/>
      <c r="F13" s="185"/>
      <c r="G13" s="185"/>
      <c r="H13" s="185"/>
      <c r="I13" s="185"/>
      <c r="J13" s="185"/>
      <c r="K13" s="185"/>
      <c r="L13" s="185"/>
      <c r="M13" s="185"/>
      <c r="N13" s="186"/>
      <c r="O13" s="1"/>
      <c r="P13" s="1"/>
    </row>
    <row r="14" spans="1:16" s="2" customFormat="1" ht="14.5" customHeight="1" x14ac:dyDescent="0.35">
      <c r="A14" s="183" t="s">
        <v>278</v>
      </c>
      <c r="B14" s="187"/>
      <c r="C14" s="188"/>
      <c r="D14" s="188"/>
      <c r="E14" s="189"/>
      <c r="F14" s="190"/>
      <c r="G14" s="190"/>
      <c r="H14" s="190"/>
      <c r="I14" s="190"/>
      <c r="J14" s="190"/>
      <c r="K14" s="190"/>
      <c r="L14" s="190"/>
      <c r="M14" s="190"/>
      <c r="N14" s="186"/>
      <c r="O14" s="1"/>
      <c r="P14" s="1"/>
    </row>
    <row r="15" spans="1:16" s="2" customFormat="1" ht="14.5" customHeight="1" x14ac:dyDescent="0.35">
      <c r="A15" s="185"/>
      <c r="B15" s="182" t="b">
        <v>0</v>
      </c>
      <c r="C15" s="191" t="s">
        <v>279</v>
      </c>
      <c r="D15" s="191"/>
      <c r="E15" s="191"/>
      <c r="F15" s="191"/>
      <c r="G15" s="191"/>
      <c r="H15" s="191"/>
      <c r="I15" s="191"/>
      <c r="J15" s="191"/>
      <c r="K15" s="191"/>
      <c r="L15" s="191"/>
      <c r="M15" s="191"/>
      <c r="N15" s="186"/>
      <c r="O15" s="1"/>
      <c r="P15" s="1"/>
    </row>
    <row r="16" spans="1:16" ht="14.5" customHeight="1" x14ac:dyDescent="0.35">
      <c r="A16" s="186"/>
      <c r="B16" s="182" t="b">
        <v>0</v>
      </c>
      <c r="C16" s="191" t="s">
        <v>280</v>
      </c>
      <c r="D16" s="191"/>
      <c r="E16" s="191"/>
      <c r="F16" s="191"/>
      <c r="G16" s="191"/>
      <c r="H16" s="191"/>
      <c r="I16" s="191"/>
      <c r="J16" s="191"/>
      <c r="K16" s="191"/>
      <c r="L16" s="191"/>
      <c r="M16" s="191"/>
      <c r="N16" s="186"/>
    </row>
    <row r="17" spans="1:14" ht="14.5" customHeight="1" x14ac:dyDescent="0.35">
      <c r="A17" s="186"/>
      <c r="B17" s="182" t="b">
        <v>0</v>
      </c>
      <c r="C17" s="191" t="s">
        <v>281</v>
      </c>
      <c r="D17" s="191"/>
      <c r="E17" s="191"/>
      <c r="F17" s="191"/>
      <c r="G17" s="191"/>
      <c r="H17" s="191"/>
      <c r="I17" s="191"/>
      <c r="J17" s="191"/>
      <c r="K17" s="191"/>
      <c r="L17" s="191"/>
      <c r="M17" s="191"/>
      <c r="N17" s="186"/>
    </row>
    <row r="18" spans="1:14" ht="14.5" customHeight="1" x14ac:dyDescent="0.35">
      <c r="B18" s="181"/>
      <c r="C18" s="192"/>
      <c r="D18" s="192"/>
      <c r="E18" s="192"/>
      <c r="F18" s="192"/>
      <c r="G18" s="192"/>
      <c r="H18" s="192"/>
      <c r="I18" s="192"/>
      <c r="J18" s="192"/>
      <c r="K18" s="192"/>
      <c r="L18" s="192"/>
      <c r="M18" s="192"/>
    </row>
    <row r="19" spans="1:14" ht="14.5" customHeight="1" x14ac:dyDescent="0.35">
      <c r="C19" s="192"/>
      <c r="D19" s="192"/>
      <c r="E19" s="192"/>
      <c r="F19" s="192"/>
      <c r="G19" s="192"/>
      <c r="H19" s="192"/>
      <c r="I19" s="192"/>
      <c r="J19" s="192"/>
      <c r="K19" s="192"/>
      <c r="L19" s="192"/>
      <c r="M19" s="192"/>
    </row>
    <row r="20" spans="1:14" ht="14.5" customHeight="1" x14ac:dyDescent="0.35">
      <c r="C20" s="192"/>
      <c r="D20" s="192"/>
      <c r="E20" s="192"/>
      <c r="F20" s="192"/>
      <c r="G20" s="192"/>
      <c r="H20" s="192"/>
      <c r="I20" s="192"/>
      <c r="J20" s="192"/>
      <c r="K20" s="192"/>
      <c r="L20" s="192"/>
      <c r="M20" s="192"/>
    </row>
    <row r="21" spans="1:14" ht="14.5" customHeight="1" x14ac:dyDescent="0.35">
      <c r="C21" s="192"/>
      <c r="D21" s="192"/>
      <c r="E21" s="192"/>
      <c r="F21" s="192"/>
      <c r="G21" s="192"/>
      <c r="H21" s="192"/>
      <c r="I21" s="192"/>
      <c r="J21" s="192"/>
      <c r="K21" s="192"/>
      <c r="L21" s="192"/>
      <c r="M21" s="192"/>
    </row>
    <row r="22" spans="1:14" ht="14.5" customHeight="1" x14ac:dyDescent="0.35">
      <c r="C22" s="192"/>
      <c r="D22" s="192"/>
      <c r="E22" s="192"/>
      <c r="F22" s="192"/>
      <c r="G22" s="192"/>
      <c r="H22" s="192"/>
      <c r="I22" s="192"/>
      <c r="J22" s="192"/>
      <c r="K22" s="192"/>
      <c r="L22" s="192"/>
      <c r="M22" s="192"/>
    </row>
    <row r="23" spans="1:14" ht="14.5" customHeight="1" x14ac:dyDescent="0.35"/>
    <row r="24" spans="1:14" ht="14.5" customHeight="1" x14ac:dyDescent="0.35"/>
    <row r="25" spans="1:14" ht="14.5" customHeight="1" x14ac:dyDescent="0.35"/>
    <row r="26" spans="1:14" ht="14.5" customHeight="1" x14ac:dyDescent="0.35"/>
    <row r="27" spans="1:14" ht="14.5" customHeight="1" x14ac:dyDescent="0.35"/>
    <row r="28" spans="1:14" ht="14.5" customHeight="1" x14ac:dyDescent="0.35"/>
    <row r="29" spans="1:14" ht="14.5" customHeight="1" x14ac:dyDescent="0.35"/>
    <row r="30" spans="1:14" ht="14.5" customHeight="1" x14ac:dyDescent="0.35"/>
    <row r="31" spans="1:14" ht="14.5" customHeight="1" x14ac:dyDescent="0.35"/>
  </sheetData>
  <sheetProtection algorithmName="SHA-512" hashValue="oS7YC4Lz0mOJ48g580HJW16GZhIu0+fStRs3rGdEECjgSnvgIKfzfCLMpftpoG7mqMHY4yjfQUttd6q8kZgDNA==" saltValue="HCmAelaT2h1KrigUZvKzOA==" spinCount="100000" sheet="1" objects="1" scenarios="1"/>
  <mergeCells count="10">
    <mergeCell ref="C19:M19"/>
    <mergeCell ref="C20:M20"/>
    <mergeCell ref="C21:M21"/>
    <mergeCell ref="C22:M22"/>
    <mergeCell ref="C18:M18"/>
    <mergeCell ref="F7:H7"/>
    <mergeCell ref="F8:H8"/>
    <mergeCell ref="F9:H9"/>
    <mergeCell ref="F10:H10"/>
    <mergeCell ref="F11:H11"/>
  </mergeCells>
  <dataValidations disablePrompts="1" yWindow="379" count="2">
    <dataValidation type="list" allowBlank="1" showInputMessage="1" showErrorMessage="1" sqref="F10" xr:uid="{8F06CAC4-3574-4798-BB15-23E4B46322EB}">
      <formula1>"&lt; 10 employees,10 — 99 employees,100 — 200 employees,&gt; 200 employees"</formula1>
    </dataValidation>
    <dataValidation type="list" allowBlank="1" showInputMessage="1" showErrorMessage="1" sqref="F9" xr:uid="{D4AA46CE-9B9D-4F85-A11F-8FFCCBEFF631}">
      <formula1>"Micro Enterprise (&lt;$1mil),Small Enterprise ($1mil-S$10mil),Medium Enterprise (S$10mil-S$100mil),Large Enterprise (&gt;S$100mil)"</formula1>
    </dataValidation>
  </dataValidations>
  <printOptions horizontalCentered="1"/>
  <pageMargins left="0.23622047244094491" right="0.23622047244094491" top="0.74803149606299213" bottom="0.74803149606299213" header="0.31496062992125984" footer="0.31496062992125984"/>
  <pageSetup paperSize="9" orientation="landscape" r:id="rId1"/>
  <headerFooter differentFirst="1">
    <oddHeader>&amp;L&amp;10 Cyber Essentials mark — Self-assessment questionnaire</oddHeader>
    <oddFooter>&amp;L&amp;10Date: &amp;D&amp;C&amp;10CONFIDENTIAL&amp;R&amp;10Page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I87"/>
  <sheetViews>
    <sheetView showGridLines="0" zoomScale="80" zoomScaleNormal="80" workbookViewId="0">
      <pane ySplit="3" topLeftCell="A4" activePane="bottomLeft" state="frozen"/>
      <selection pane="bottomLeft" activeCell="D7" sqref="D7"/>
    </sheetView>
  </sheetViews>
  <sheetFormatPr defaultColWidth="0" defaultRowHeight="14.5" zeroHeight="1" outlineLevelRow="1" x14ac:dyDescent="0.35"/>
  <cols>
    <col min="1" max="1" width="10.54296875" style="2" customWidth="1"/>
    <col min="2" max="2" width="54.54296875" style="96" customWidth="1"/>
    <col min="3" max="3" width="30.54296875" style="97" customWidth="1"/>
    <col min="4" max="4" width="15.54296875" style="1" customWidth="1"/>
    <col min="5" max="5" width="30.54296875" style="1" customWidth="1"/>
    <col min="6" max="6" width="0.1796875" style="1" customWidth="1"/>
    <col min="7" max="7" width="0" style="1" hidden="1" customWidth="1"/>
    <col min="8" max="9" width="0" style="1" hidden="1"/>
    <col min="10" max="16384" width="8.7265625" style="1" hidden="1"/>
  </cols>
  <sheetData>
    <row r="1" spans="1:5" s="69" customFormat="1" ht="15.5" x14ac:dyDescent="0.35">
      <c r="A1" s="18" t="s">
        <v>263</v>
      </c>
      <c r="B1" s="18"/>
      <c r="C1" s="18"/>
      <c r="D1" s="18"/>
      <c r="E1" s="18"/>
    </row>
    <row r="2" spans="1:5" s="5" customFormat="1" x14ac:dyDescent="0.35">
      <c r="A2" s="70"/>
      <c r="B2" s="70"/>
      <c r="C2" s="70"/>
      <c r="D2" s="70"/>
      <c r="E2" s="70"/>
    </row>
    <row r="3" spans="1:5" s="73" customFormat="1" ht="26" x14ac:dyDescent="0.35">
      <c r="A3" s="71" t="s">
        <v>70</v>
      </c>
      <c r="B3" s="72" t="s">
        <v>196</v>
      </c>
      <c r="C3" s="72" t="s">
        <v>6</v>
      </c>
      <c r="D3" s="72" t="s">
        <v>7</v>
      </c>
      <c r="E3" s="71" t="s">
        <v>156</v>
      </c>
    </row>
    <row r="4" spans="1:5" s="77" customFormat="1" ht="16" customHeight="1" x14ac:dyDescent="0.35">
      <c r="A4" s="74" t="s">
        <v>174</v>
      </c>
      <c r="B4" s="75"/>
      <c r="C4" s="75"/>
      <c r="D4" s="75"/>
      <c r="E4" s="76"/>
    </row>
    <row r="5" spans="1:5" ht="65" outlineLevel="1" x14ac:dyDescent="0.35">
      <c r="A5" s="78" t="s">
        <v>0</v>
      </c>
      <c r="B5" s="79" t="s">
        <v>197</v>
      </c>
      <c r="C5" s="80" t="s">
        <v>102</v>
      </c>
      <c r="D5" s="67"/>
      <c r="E5" s="25"/>
    </row>
    <row r="6" spans="1:5" ht="52" outlineLevel="1" x14ac:dyDescent="0.35">
      <c r="A6" s="78" t="s">
        <v>1</v>
      </c>
      <c r="B6" s="79" t="s">
        <v>198</v>
      </c>
      <c r="C6" s="80" t="s">
        <v>103</v>
      </c>
      <c r="D6" s="67"/>
      <c r="E6" s="25"/>
    </row>
    <row r="7" spans="1:5" ht="132.75" customHeight="1" outlineLevel="1" x14ac:dyDescent="0.35">
      <c r="A7" s="81" t="s">
        <v>2</v>
      </c>
      <c r="B7" s="82" t="s">
        <v>199</v>
      </c>
      <c r="C7" s="83" t="s">
        <v>100</v>
      </c>
      <c r="D7" s="68"/>
      <c r="E7" s="26"/>
    </row>
    <row r="8" spans="1:5" ht="105.75" customHeight="1" outlineLevel="1" x14ac:dyDescent="0.35">
      <c r="A8" s="81" t="s">
        <v>3</v>
      </c>
      <c r="B8" s="82" t="s">
        <v>200</v>
      </c>
      <c r="C8" s="83" t="s">
        <v>101</v>
      </c>
      <c r="D8" s="68"/>
      <c r="E8" s="26"/>
    </row>
    <row r="9" spans="1:5" ht="39" outlineLevel="1" x14ac:dyDescent="0.35">
      <c r="A9" s="81" t="s">
        <v>4</v>
      </c>
      <c r="B9" s="82" t="s">
        <v>201</v>
      </c>
      <c r="C9" s="83" t="s">
        <v>104</v>
      </c>
      <c r="D9" s="68"/>
      <c r="E9" s="26"/>
    </row>
    <row r="10" spans="1:5" s="87" customFormat="1" ht="16" customHeight="1" x14ac:dyDescent="0.35">
      <c r="A10" s="74" t="s">
        <v>175</v>
      </c>
      <c r="B10" s="84"/>
      <c r="C10" s="84"/>
      <c r="D10" s="85"/>
      <c r="E10" s="86"/>
    </row>
    <row r="11" spans="1:5" ht="195" outlineLevel="1" x14ac:dyDescent="0.35">
      <c r="A11" s="78" t="s">
        <v>8</v>
      </c>
      <c r="B11" s="79" t="s">
        <v>264</v>
      </c>
      <c r="C11" s="80" t="s">
        <v>105</v>
      </c>
      <c r="D11" s="67"/>
      <c r="E11" s="25"/>
    </row>
    <row r="12" spans="1:5" ht="169" outlineLevel="1" x14ac:dyDescent="0.35">
      <c r="A12" s="81" t="s">
        <v>9</v>
      </c>
      <c r="B12" s="82" t="s">
        <v>202</v>
      </c>
      <c r="C12" s="83" t="s">
        <v>105</v>
      </c>
      <c r="D12" s="68"/>
      <c r="E12" s="26"/>
    </row>
    <row r="13" spans="1:5" ht="208" outlineLevel="1" x14ac:dyDescent="0.35">
      <c r="A13" s="81" t="s">
        <v>10</v>
      </c>
      <c r="B13" s="82" t="s">
        <v>203</v>
      </c>
      <c r="C13" s="83" t="s">
        <v>105</v>
      </c>
      <c r="D13" s="68"/>
      <c r="E13" s="26"/>
    </row>
    <row r="14" spans="1:5" ht="169" outlineLevel="1" x14ac:dyDescent="0.35">
      <c r="A14" s="81" t="s">
        <v>11</v>
      </c>
      <c r="B14" s="82" t="s">
        <v>204</v>
      </c>
      <c r="C14" s="83" t="s">
        <v>105</v>
      </c>
      <c r="D14" s="68"/>
      <c r="E14" s="26"/>
    </row>
    <row r="15" spans="1:5" ht="26" outlineLevel="1" x14ac:dyDescent="0.35">
      <c r="A15" s="81" t="s">
        <v>12</v>
      </c>
      <c r="B15" s="82" t="s">
        <v>205</v>
      </c>
      <c r="C15" s="83" t="s">
        <v>105</v>
      </c>
      <c r="D15" s="68"/>
      <c r="E15" s="26"/>
    </row>
    <row r="16" spans="1:5" ht="39" outlineLevel="1" x14ac:dyDescent="0.35">
      <c r="A16" s="78" t="s">
        <v>13</v>
      </c>
      <c r="B16" s="79" t="s">
        <v>206</v>
      </c>
      <c r="C16" s="80" t="s">
        <v>106</v>
      </c>
      <c r="D16" s="67"/>
      <c r="E16" s="25"/>
    </row>
    <row r="17" spans="1:5" ht="117" outlineLevel="1" x14ac:dyDescent="0.35">
      <c r="A17" s="78" t="s">
        <v>14</v>
      </c>
      <c r="B17" s="79" t="s">
        <v>265</v>
      </c>
      <c r="C17" s="80" t="s">
        <v>106</v>
      </c>
      <c r="D17" s="67"/>
      <c r="E17" s="25"/>
    </row>
    <row r="18" spans="1:5" ht="78" outlineLevel="1" x14ac:dyDescent="0.35">
      <c r="A18" s="78" t="s">
        <v>15</v>
      </c>
      <c r="B18" s="79" t="s">
        <v>207</v>
      </c>
      <c r="C18" s="80" t="s">
        <v>107</v>
      </c>
      <c r="D18" s="67"/>
      <c r="E18" s="25"/>
    </row>
    <row r="19" spans="1:5" ht="39" outlineLevel="1" x14ac:dyDescent="0.35">
      <c r="A19" s="78" t="s">
        <v>16</v>
      </c>
      <c r="B19" s="79" t="s">
        <v>208</v>
      </c>
      <c r="C19" s="80" t="s">
        <v>107</v>
      </c>
      <c r="D19" s="67"/>
      <c r="E19" s="25"/>
    </row>
    <row r="20" spans="1:5" ht="39" outlineLevel="1" x14ac:dyDescent="0.35">
      <c r="A20" s="78" t="s">
        <v>17</v>
      </c>
      <c r="B20" s="79" t="s">
        <v>209</v>
      </c>
      <c r="C20" s="80" t="s">
        <v>107</v>
      </c>
      <c r="D20" s="67"/>
      <c r="E20" s="25"/>
    </row>
    <row r="21" spans="1:5" ht="39" outlineLevel="1" x14ac:dyDescent="0.35">
      <c r="A21" s="78" t="s">
        <v>18</v>
      </c>
      <c r="B21" s="79" t="s">
        <v>176</v>
      </c>
      <c r="C21" s="80" t="s">
        <v>108</v>
      </c>
      <c r="D21" s="67"/>
      <c r="E21" s="25"/>
    </row>
    <row r="22" spans="1:5" ht="39" outlineLevel="1" x14ac:dyDescent="0.35">
      <c r="A22" s="81" t="s">
        <v>19</v>
      </c>
      <c r="B22" s="82" t="s">
        <v>177</v>
      </c>
      <c r="C22" s="83" t="s">
        <v>108</v>
      </c>
      <c r="D22" s="68"/>
      <c r="E22" s="26"/>
    </row>
    <row r="23" spans="1:5" s="90" customFormat="1" ht="16" customHeight="1" x14ac:dyDescent="0.35">
      <c r="A23" s="74" t="s">
        <v>178</v>
      </c>
      <c r="B23" s="75"/>
      <c r="C23" s="75"/>
      <c r="D23" s="88"/>
      <c r="E23" s="89"/>
    </row>
    <row r="24" spans="1:5" ht="169" outlineLevel="1" x14ac:dyDescent="0.35">
      <c r="A24" s="78" t="s">
        <v>20</v>
      </c>
      <c r="B24" s="79" t="s">
        <v>210</v>
      </c>
      <c r="C24" s="80" t="s">
        <v>109</v>
      </c>
      <c r="D24" s="67"/>
      <c r="E24" s="25"/>
    </row>
    <row r="25" spans="1:5" ht="26" outlineLevel="1" x14ac:dyDescent="0.35">
      <c r="A25" s="81" t="s">
        <v>21</v>
      </c>
      <c r="B25" s="82" t="s">
        <v>211</v>
      </c>
      <c r="C25" s="83" t="s">
        <v>109</v>
      </c>
      <c r="D25" s="68"/>
      <c r="E25" s="26"/>
    </row>
    <row r="26" spans="1:5" ht="234" outlineLevel="1" x14ac:dyDescent="0.35">
      <c r="A26" s="78" t="s">
        <v>22</v>
      </c>
      <c r="B26" s="79" t="s">
        <v>266</v>
      </c>
      <c r="C26" s="80" t="s">
        <v>110</v>
      </c>
      <c r="D26" s="67"/>
      <c r="E26" s="25"/>
    </row>
    <row r="27" spans="1:5" ht="104" outlineLevel="1" x14ac:dyDescent="0.35">
      <c r="A27" s="78" t="s">
        <v>23</v>
      </c>
      <c r="B27" s="79" t="s">
        <v>212</v>
      </c>
      <c r="C27" s="80" t="s">
        <v>111</v>
      </c>
      <c r="D27" s="67"/>
      <c r="E27" s="25"/>
    </row>
    <row r="28" spans="1:5" ht="39" outlineLevel="1" x14ac:dyDescent="0.35">
      <c r="A28" s="78" t="s">
        <v>24</v>
      </c>
      <c r="B28" s="79" t="s">
        <v>213</v>
      </c>
      <c r="C28" s="80" t="s">
        <v>111</v>
      </c>
      <c r="D28" s="67"/>
      <c r="E28" s="25"/>
    </row>
    <row r="29" spans="1:5" s="90" customFormat="1" ht="16" customHeight="1" x14ac:dyDescent="0.35">
      <c r="A29" s="74" t="s">
        <v>179</v>
      </c>
      <c r="B29" s="75"/>
      <c r="C29" s="75"/>
      <c r="D29" s="88"/>
      <c r="E29" s="89"/>
    </row>
    <row r="30" spans="1:5" ht="52" outlineLevel="1" x14ac:dyDescent="0.35">
      <c r="A30" s="78" t="s">
        <v>119</v>
      </c>
      <c r="B30" s="79" t="s">
        <v>214</v>
      </c>
      <c r="C30" s="80" t="s">
        <v>215</v>
      </c>
      <c r="D30" s="67"/>
      <c r="E30" s="25"/>
    </row>
    <row r="31" spans="1:5" ht="143" outlineLevel="1" x14ac:dyDescent="0.35">
      <c r="A31" s="78" t="s">
        <v>120</v>
      </c>
      <c r="B31" s="79" t="s">
        <v>267</v>
      </c>
      <c r="C31" s="91" t="s">
        <v>216</v>
      </c>
      <c r="D31" s="67"/>
      <c r="E31" s="25"/>
    </row>
    <row r="32" spans="1:5" ht="65" outlineLevel="1" x14ac:dyDescent="0.35">
      <c r="A32" s="78" t="s">
        <v>121</v>
      </c>
      <c r="B32" s="79" t="s">
        <v>217</v>
      </c>
      <c r="C32" s="91" t="s">
        <v>216</v>
      </c>
      <c r="D32" s="67"/>
      <c r="E32" s="25"/>
    </row>
    <row r="33" spans="1:5" ht="325" outlineLevel="1" x14ac:dyDescent="0.35">
      <c r="A33" s="81" t="s">
        <v>122</v>
      </c>
      <c r="B33" s="82" t="s">
        <v>218</v>
      </c>
      <c r="C33" s="83" t="s">
        <v>216</v>
      </c>
      <c r="D33" s="68"/>
      <c r="E33" s="26"/>
    </row>
    <row r="34" spans="1:5" ht="325" outlineLevel="1" x14ac:dyDescent="0.35">
      <c r="A34" s="78" t="s">
        <v>123</v>
      </c>
      <c r="B34" s="79" t="s">
        <v>268</v>
      </c>
      <c r="C34" s="80" t="s">
        <v>145</v>
      </c>
      <c r="D34" s="67"/>
      <c r="E34" s="25"/>
    </row>
    <row r="35" spans="1:5" ht="104" outlineLevel="1" x14ac:dyDescent="0.35">
      <c r="A35" s="92" t="s">
        <v>124</v>
      </c>
      <c r="B35" s="178" t="s">
        <v>269</v>
      </c>
      <c r="C35" s="93" t="s">
        <v>131</v>
      </c>
      <c r="D35" s="179"/>
      <c r="E35" s="180"/>
    </row>
    <row r="36" spans="1:5" ht="117" outlineLevel="1" x14ac:dyDescent="0.35">
      <c r="A36" s="81" t="s">
        <v>125</v>
      </c>
      <c r="B36" s="82" t="s">
        <v>219</v>
      </c>
      <c r="C36" s="83" t="s">
        <v>132</v>
      </c>
      <c r="D36" s="68"/>
      <c r="E36" s="26"/>
    </row>
    <row r="37" spans="1:5" ht="52" outlineLevel="1" x14ac:dyDescent="0.35">
      <c r="A37" s="78" t="s">
        <v>126</v>
      </c>
      <c r="B37" s="79" t="s">
        <v>220</v>
      </c>
      <c r="C37" s="80" t="s">
        <v>129</v>
      </c>
      <c r="D37" s="67"/>
      <c r="E37" s="25"/>
    </row>
    <row r="38" spans="1:5" ht="65" outlineLevel="1" x14ac:dyDescent="0.35">
      <c r="A38" s="78" t="s">
        <v>127</v>
      </c>
      <c r="B38" s="79" t="s">
        <v>221</v>
      </c>
      <c r="C38" s="80" t="s">
        <v>130</v>
      </c>
      <c r="D38" s="67"/>
      <c r="E38" s="25"/>
    </row>
    <row r="39" spans="1:5" ht="65" outlineLevel="1" x14ac:dyDescent="0.35">
      <c r="A39" s="78" t="s">
        <v>128</v>
      </c>
      <c r="B39" s="79" t="s">
        <v>222</v>
      </c>
      <c r="C39" s="80" t="s">
        <v>130</v>
      </c>
      <c r="D39" s="67"/>
      <c r="E39" s="25"/>
    </row>
    <row r="40" spans="1:5" s="90" customFormat="1" ht="16" customHeight="1" x14ac:dyDescent="0.35">
      <c r="A40" s="74" t="s">
        <v>180</v>
      </c>
      <c r="B40" s="75"/>
      <c r="C40" s="75"/>
      <c r="D40" s="88"/>
      <c r="E40" s="89"/>
    </row>
    <row r="41" spans="1:5" ht="65" outlineLevel="1" x14ac:dyDescent="0.35">
      <c r="A41" s="78" t="s">
        <v>25</v>
      </c>
      <c r="B41" s="79" t="s">
        <v>223</v>
      </c>
      <c r="C41" s="80" t="s">
        <v>133</v>
      </c>
      <c r="D41" s="67"/>
      <c r="E41" s="25"/>
    </row>
    <row r="42" spans="1:5" ht="130" outlineLevel="1" x14ac:dyDescent="0.35">
      <c r="A42" s="78" t="s">
        <v>26</v>
      </c>
      <c r="B42" s="79" t="s">
        <v>224</v>
      </c>
      <c r="C42" s="80" t="s">
        <v>133</v>
      </c>
      <c r="D42" s="67"/>
      <c r="E42" s="25"/>
    </row>
    <row r="43" spans="1:5" ht="143" outlineLevel="1" x14ac:dyDescent="0.35">
      <c r="A43" s="78" t="s">
        <v>27</v>
      </c>
      <c r="B43" s="79" t="s">
        <v>225</v>
      </c>
      <c r="C43" s="80" t="s">
        <v>134</v>
      </c>
      <c r="D43" s="67"/>
      <c r="E43" s="25"/>
    </row>
    <row r="44" spans="1:5" ht="104" outlineLevel="1" x14ac:dyDescent="0.35">
      <c r="A44" s="78" t="s">
        <v>28</v>
      </c>
      <c r="B44" s="79" t="s">
        <v>270</v>
      </c>
      <c r="C44" s="80" t="s">
        <v>133</v>
      </c>
      <c r="D44" s="67"/>
      <c r="E44" s="25"/>
    </row>
    <row r="45" spans="1:5" ht="65" outlineLevel="1" x14ac:dyDescent="0.35">
      <c r="A45" s="78" t="s">
        <v>29</v>
      </c>
      <c r="B45" s="79" t="s">
        <v>226</v>
      </c>
      <c r="C45" s="80" t="s">
        <v>133</v>
      </c>
      <c r="D45" s="67"/>
      <c r="E45" s="25"/>
    </row>
    <row r="46" spans="1:5" ht="39" outlineLevel="1" x14ac:dyDescent="0.35">
      <c r="A46" s="78" t="s">
        <v>30</v>
      </c>
      <c r="B46" s="79" t="s">
        <v>227</v>
      </c>
      <c r="C46" s="80" t="s">
        <v>135</v>
      </c>
      <c r="D46" s="67"/>
      <c r="E46" s="25"/>
    </row>
    <row r="47" spans="1:5" ht="65" outlineLevel="1" x14ac:dyDescent="0.35">
      <c r="A47" s="78" t="s">
        <v>31</v>
      </c>
      <c r="B47" s="79" t="s">
        <v>228</v>
      </c>
      <c r="C47" s="80" t="s">
        <v>136</v>
      </c>
      <c r="D47" s="67"/>
      <c r="E47" s="25"/>
    </row>
    <row r="48" spans="1:5" ht="78" outlineLevel="1" x14ac:dyDescent="0.35">
      <c r="A48" s="78" t="s">
        <v>32</v>
      </c>
      <c r="B48" s="79" t="s">
        <v>229</v>
      </c>
      <c r="C48" s="80" t="s">
        <v>137</v>
      </c>
      <c r="D48" s="67"/>
      <c r="E48" s="25"/>
    </row>
    <row r="49" spans="1:5" ht="117" outlineLevel="1" x14ac:dyDescent="0.35">
      <c r="A49" s="81" t="s">
        <v>33</v>
      </c>
      <c r="B49" s="82" t="s">
        <v>230</v>
      </c>
      <c r="C49" s="83" t="s">
        <v>231</v>
      </c>
      <c r="D49" s="68"/>
      <c r="E49" s="26"/>
    </row>
    <row r="50" spans="1:5" ht="91" outlineLevel="1" x14ac:dyDescent="0.35">
      <c r="A50" s="78" t="s">
        <v>34</v>
      </c>
      <c r="B50" s="79" t="s">
        <v>232</v>
      </c>
      <c r="C50" s="80" t="s">
        <v>138</v>
      </c>
      <c r="D50" s="67"/>
      <c r="E50" s="25"/>
    </row>
    <row r="51" spans="1:5" ht="78" outlineLevel="1" x14ac:dyDescent="0.35">
      <c r="A51" s="81" t="s">
        <v>35</v>
      </c>
      <c r="B51" s="82" t="s">
        <v>181</v>
      </c>
      <c r="C51" s="83" t="s">
        <v>141</v>
      </c>
      <c r="D51" s="68"/>
      <c r="E51" s="26"/>
    </row>
    <row r="52" spans="1:5" ht="52" outlineLevel="1" x14ac:dyDescent="0.35">
      <c r="A52" s="78" t="s">
        <v>36</v>
      </c>
      <c r="B52" s="79" t="s">
        <v>233</v>
      </c>
      <c r="C52" s="80" t="s">
        <v>139</v>
      </c>
      <c r="D52" s="67"/>
      <c r="E52" s="25"/>
    </row>
    <row r="53" spans="1:5" ht="39" outlineLevel="1" x14ac:dyDescent="0.35">
      <c r="A53" s="78" t="s">
        <v>37</v>
      </c>
      <c r="B53" s="79" t="s">
        <v>234</v>
      </c>
      <c r="C53" s="80" t="s">
        <v>140</v>
      </c>
      <c r="D53" s="67"/>
      <c r="E53" s="25"/>
    </row>
    <row r="54" spans="1:5" ht="26" outlineLevel="1" x14ac:dyDescent="0.35">
      <c r="A54" s="78" t="s">
        <v>38</v>
      </c>
      <c r="B54" s="79" t="s">
        <v>182</v>
      </c>
      <c r="C54" s="80" t="s">
        <v>139</v>
      </c>
      <c r="D54" s="67"/>
      <c r="E54" s="25"/>
    </row>
    <row r="55" spans="1:5" ht="65" outlineLevel="1" x14ac:dyDescent="0.35">
      <c r="A55" s="92" t="s">
        <v>39</v>
      </c>
      <c r="B55" s="79" t="s">
        <v>235</v>
      </c>
      <c r="C55" s="93" t="s">
        <v>236</v>
      </c>
      <c r="D55" s="67"/>
      <c r="E55" s="25"/>
    </row>
    <row r="56" spans="1:5" ht="52" outlineLevel="1" x14ac:dyDescent="0.35">
      <c r="A56" s="81" t="s">
        <v>40</v>
      </c>
      <c r="B56" s="82" t="s">
        <v>237</v>
      </c>
      <c r="C56" s="83" t="s">
        <v>142</v>
      </c>
      <c r="D56" s="68"/>
      <c r="E56" s="26"/>
    </row>
    <row r="57" spans="1:5" s="90" customFormat="1" ht="16" customHeight="1" x14ac:dyDescent="0.35">
      <c r="A57" s="74" t="s">
        <v>183</v>
      </c>
      <c r="B57" s="75"/>
      <c r="C57" s="75"/>
      <c r="D57" s="88"/>
      <c r="E57" s="89"/>
    </row>
    <row r="58" spans="1:5" ht="338" outlineLevel="1" x14ac:dyDescent="0.35">
      <c r="A58" s="78" t="s">
        <v>41</v>
      </c>
      <c r="B58" s="94" t="s">
        <v>271</v>
      </c>
      <c r="C58" s="80" t="s">
        <v>146</v>
      </c>
      <c r="D58" s="67"/>
      <c r="E58" s="25"/>
    </row>
    <row r="59" spans="1:5" ht="117" outlineLevel="1" x14ac:dyDescent="0.35">
      <c r="A59" s="78" t="s">
        <v>42</v>
      </c>
      <c r="B59" s="79" t="s">
        <v>240</v>
      </c>
      <c r="C59" s="80" t="s">
        <v>146</v>
      </c>
      <c r="D59" s="67"/>
      <c r="E59" s="25"/>
    </row>
    <row r="60" spans="1:5" ht="65" outlineLevel="1" x14ac:dyDescent="0.35">
      <c r="A60" s="78" t="s">
        <v>43</v>
      </c>
      <c r="B60" s="79" t="s">
        <v>241</v>
      </c>
      <c r="C60" s="91" t="s">
        <v>146</v>
      </c>
      <c r="D60" s="67"/>
      <c r="E60" s="25"/>
    </row>
    <row r="61" spans="1:5" ht="104" outlineLevel="1" x14ac:dyDescent="0.35">
      <c r="A61" s="78" t="s">
        <v>44</v>
      </c>
      <c r="B61" s="79" t="s">
        <v>242</v>
      </c>
      <c r="C61" s="80" t="s">
        <v>243</v>
      </c>
      <c r="D61" s="67"/>
      <c r="E61" s="25"/>
    </row>
    <row r="62" spans="1:5" ht="78" outlineLevel="1" x14ac:dyDescent="0.35">
      <c r="A62" s="81" t="s">
        <v>45</v>
      </c>
      <c r="B62" s="82" t="s">
        <v>244</v>
      </c>
      <c r="C62" s="83" t="s">
        <v>245</v>
      </c>
      <c r="D62" s="68"/>
      <c r="E62" s="26"/>
    </row>
    <row r="63" spans="1:5" ht="65" outlineLevel="1" x14ac:dyDescent="0.35">
      <c r="A63" s="78" t="s">
        <v>46</v>
      </c>
      <c r="B63" s="79" t="s">
        <v>246</v>
      </c>
      <c r="C63" s="79" t="s">
        <v>146</v>
      </c>
      <c r="D63" s="67"/>
      <c r="E63" s="25"/>
    </row>
    <row r="64" spans="1:5" ht="351" outlineLevel="1" x14ac:dyDescent="0.35">
      <c r="A64" s="78" t="s">
        <v>47</v>
      </c>
      <c r="B64" s="79" t="s">
        <v>272</v>
      </c>
      <c r="C64" s="80" t="s">
        <v>115</v>
      </c>
      <c r="D64" s="67"/>
      <c r="E64" s="25"/>
    </row>
    <row r="65" spans="1:5" ht="26" outlineLevel="1" x14ac:dyDescent="0.35">
      <c r="A65" s="81" t="s">
        <v>48</v>
      </c>
      <c r="B65" s="82" t="s">
        <v>247</v>
      </c>
      <c r="C65" s="83" t="s">
        <v>115</v>
      </c>
      <c r="D65" s="68"/>
      <c r="E65" s="26"/>
    </row>
    <row r="66" spans="1:5" ht="52" outlineLevel="1" x14ac:dyDescent="0.35">
      <c r="A66" s="81" t="s">
        <v>238</v>
      </c>
      <c r="B66" s="95" t="s">
        <v>248</v>
      </c>
      <c r="C66" s="83" t="s">
        <v>116</v>
      </c>
      <c r="D66" s="68"/>
      <c r="E66" s="26"/>
    </row>
    <row r="67" spans="1:5" ht="273" outlineLevel="1" x14ac:dyDescent="0.35">
      <c r="A67" s="81" t="s">
        <v>239</v>
      </c>
      <c r="B67" s="82" t="s">
        <v>249</v>
      </c>
      <c r="C67" s="83" t="s">
        <v>116</v>
      </c>
      <c r="D67" s="68"/>
      <c r="E67" s="26"/>
    </row>
    <row r="68" spans="1:5" s="90" customFormat="1" ht="16" customHeight="1" x14ac:dyDescent="0.35">
      <c r="A68" s="74" t="s">
        <v>184</v>
      </c>
      <c r="B68" s="75"/>
      <c r="C68" s="75"/>
      <c r="D68" s="88"/>
      <c r="E68" s="89"/>
    </row>
    <row r="69" spans="1:5" ht="156" outlineLevel="1" x14ac:dyDescent="0.35">
      <c r="A69" s="78" t="s">
        <v>49</v>
      </c>
      <c r="B69" s="79" t="s">
        <v>273</v>
      </c>
      <c r="C69" s="80" t="s">
        <v>114</v>
      </c>
      <c r="D69" s="67"/>
      <c r="E69" s="25"/>
    </row>
    <row r="70" spans="1:5" ht="52" outlineLevel="1" x14ac:dyDescent="0.35">
      <c r="A70" s="81" t="s">
        <v>50</v>
      </c>
      <c r="B70" s="82" t="s">
        <v>250</v>
      </c>
      <c r="C70" s="83" t="s">
        <v>117</v>
      </c>
      <c r="D70" s="68"/>
      <c r="E70" s="26"/>
    </row>
    <row r="71" spans="1:5" ht="65" outlineLevel="1" x14ac:dyDescent="0.35">
      <c r="A71" s="81" t="s">
        <v>51</v>
      </c>
      <c r="B71" s="82" t="s">
        <v>251</v>
      </c>
      <c r="C71" s="83" t="s">
        <v>114</v>
      </c>
      <c r="D71" s="68"/>
      <c r="E71" s="26"/>
    </row>
    <row r="72" spans="1:5" ht="156" outlineLevel="1" x14ac:dyDescent="0.35">
      <c r="A72" s="81" t="s">
        <v>52</v>
      </c>
      <c r="B72" s="82" t="s">
        <v>252</v>
      </c>
      <c r="C72" s="83" t="s">
        <v>118</v>
      </c>
      <c r="D72" s="68"/>
      <c r="E72" s="26"/>
    </row>
    <row r="73" spans="1:5" s="90" customFormat="1" ht="16" customHeight="1" x14ac:dyDescent="0.35">
      <c r="A73" s="74" t="s">
        <v>185</v>
      </c>
      <c r="B73" s="75"/>
      <c r="C73" s="75"/>
      <c r="D73" s="88"/>
      <c r="E73" s="89"/>
    </row>
    <row r="74" spans="1:5" ht="247" outlineLevel="1" x14ac:dyDescent="0.35">
      <c r="A74" s="78" t="s">
        <v>53</v>
      </c>
      <c r="B74" s="79" t="s">
        <v>274</v>
      </c>
      <c r="C74" s="80" t="s">
        <v>112</v>
      </c>
      <c r="D74" s="67"/>
      <c r="E74" s="25"/>
    </row>
    <row r="75" spans="1:5" ht="39" outlineLevel="1" x14ac:dyDescent="0.35">
      <c r="A75" s="78" t="s">
        <v>55</v>
      </c>
      <c r="B75" s="79" t="s">
        <v>253</v>
      </c>
      <c r="C75" s="80" t="s">
        <v>113</v>
      </c>
      <c r="D75" s="67"/>
      <c r="E75" s="25"/>
    </row>
    <row r="76" spans="1:5" ht="39" outlineLevel="1" x14ac:dyDescent="0.35">
      <c r="A76" s="81" t="s">
        <v>56</v>
      </c>
      <c r="B76" s="82" t="s">
        <v>254</v>
      </c>
      <c r="C76" s="83" t="s">
        <v>112</v>
      </c>
      <c r="D76" s="68"/>
      <c r="E76" s="26"/>
    </row>
    <row r="77" spans="1:5" ht="26" outlineLevel="1" x14ac:dyDescent="0.35">
      <c r="A77" s="81" t="s">
        <v>57</v>
      </c>
      <c r="B77" s="82" t="s">
        <v>54</v>
      </c>
      <c r="C77" s="83" t="s">
        <v>112</v>
      </c>
      <c r="D77" s="68"/>
      <c r="E77" s="26"/>
    </row>
    <row r="78" spans="1:5" ht="169" outlineLevel="1" x14ac:dyDescent="0.35">
      <c r="A78" s="81" t="s">
        <v>58</v>
      </c>
      <c r="B78" s="82" t="s">
        <v>255</v>
      </c>
      <c r="C78" s="83" t="s">
        <v>112</v>
      </c>
      <c r="D78" s="68"/>
      <c r="E78" s="26"/>
    </row>
    <row r="79" spans="1:5" ht="156" outlineLevel="1" x14ac:dyDescent="0.35">
      <c r="A79" s="92" t="s">
        <v>59</v>
      </c>
      <c r="B79" s="79" t="s">
        <v>275</v>
      </c>
      <c r="C79" s="93" t="s">
        <v>112</v>
      </c>
      <c r="D79" s="67"/>
      <c r="E79" s="25"/>
    </row>
    <row r="80" spans="1:5" ht="52" outlineLevel="1" x14ac:dyDescent="0.35">
      <c r="A80" s="78" t="s">
        <v>60</v>
      </c>
      <c r="B80" s="79" t="s">
        <v>256</v>
      </c>
      <c r="C80" s="80" t="s">
        <v>112</v>
      </c>
      <c r="D80" s="67"/>
      <c r="E80" s="25"/>
    </row>
    <row r="81" spans="1:5" ht="26" outlineLevel="1" x14ac:dyDescent="0.35">
      <c r="A81" s="81" t="s">
        <v>61</v>
      </c>
      <c r="B81" s="82" t="s">
        <v>257</v>
      </c>
      <c r="C81" s="83" t="s">
        <v>112</v>
      </c>
      <c r="D81" s="68"/>
      <c r="E81" s="26"/>
    </row>
    <row r="82" spans="1:5" ht="104" outlineLevel="1" x14ac:dyDescent="0.35">
      <c r="A82" s="92" t="s">
        <v>62</v>
      </c>
      <c r="B82" s="178" t="s">
        <v>276</v>
      </c>
      <c r="C82" s="93" t="s">
        <v>112</v>
      </c>
      <c r="D82" s="179"/>
      <c r="E82" s="180"/>
    </row>
    <row r="83" spans="1:5" s="90" customFormat="1" ht="16" customHeight="1" x14ac:dyDescent="0.35">
      <c r="A83" s="74" t="s">
        <v>186</v>
      </c>
      <c r="B83" s="75"/>
      <c r="C83" s="75"/>
      <c r="D83" s="88"/>
      <c r="E83" s="89"/>
    </row>
    <row r="84" spans="1:5" ht="169" outlineLevel="1" x14ac:dyDescent="0.35">
      <c r="A84" s="78" t="s">
        <v>63</v>
      </c>
      <c r="B84" s="79" t="s">
        <v>258</v>
      </c>
      <c r="C84" s="80" t="s">
        <v>143</v>
      </c>
      <c r="D84" s="67"/>
      <c r="E84" s="25"/>
    </row>
    <row r="85" spans="1:5" ht="39" outlineLevel="1" x14ac:dyDescent="0.35">
      <c r="A85" s="78" t="s">
        <v>64</v>
      </c>
      <c r="B85" s="79" t="s">
        <v>259</v>
      </c>
      <c r="C85" s="80" t="s">
        <v>143</v>
      </c>
      <c r="D85" s="67"/>
      <c r="E85" s="25"/>
    </row>
    <row r="86" spans="1:5" ht="39" outlineLevel="1" x14ac:dyDescent="0.35">
      <c r="A86" s="81" t="s">
        <v>65</v>
      </c>
      <c r="B86" s="82" t="s">
        <v>260</v>
      </c>
      <c r="C86" s="83" t="s">
        <v>144</v>
      </c>
      <c r="D86" s="68"/>
      <c r="E86" s="26"/>
    </row>
    <row r="87" spans="1:5" ht="39" outlineLevel="1" x14ac:dyDescent="0.35">
      <c r="A87" s="81" t="s">
        <v>66</v>
      </c>
      <c r="B87" s="82" t="s">
        <v>187</v>
      </c>
      <c r="C87" s="83" t="s">
        <v>144</v>
      </c>
      <c r="D87" s="68"/>
      <c r="E87" s="26"/>
    </row>
  </sheetData>
  <sheetProtection algorithmName="SHA-512" hashValue="Goe5cBupxo72qRom5uVaVkpULyl98sm3u2bbRVR4yryEtenMyG/F+BIr+sURO8JhfMqt29zg3tVgyhbm3jg5Ew==" saltValue="HapEotfW1U9dqOo+gbY4xw==" spinCount="100000" sheet="1" formatRows="0" autoFilter="0"/>
  <autoFilter ref="A3:E87" xr:uid="{A606B016-6A7B-43C9-9974-85DEB1E838DF}"/>
  <dataValidations count="6">
    <dataValidation type="list" allowBlank="1" showInputMessage="1" showErrorMessage="1" sqref="D52:D55 D63:D64 D69 D5:D6 D11 D16:D21 D24 D30:D32 D37:D39 D41:D48 D58:D61 D79:D80 D26:D28 D34 D50 D74:D75 D84:D85" xr:uid="{E48BC74B-2567-4986-898D-5EA52D2ED114}">
      <formula1>"Yes,No"</formula1>
    </dataValidation>
    <dataValidation type="list" allowBlank="1" showInputMessage="1" showErrorMessage="1" sqref="D56 D65:D67 D7:D9 D22 D12:D15 D70:D72 D25 D35:D36 D33 D62 D76:D78 D51 D49 D81:D82 D86:D87" xr:uid="{59258691-90EB-4DF8-94B0-EC61A766404A}">
      <formula1>"Yes,No,Not applicable"</formula1>
    </dataValidation>
    <dataValidation allowBlank="1" showInputMessage="1" showErrorMessage="1" promptTitle="For Organisation Input" prompt="“Yes”: If this is implemented in your organisation_x000a_“No”: If this is not implemented in your organisation_x000a_“Not applicable”: If the measure described is not applicable" sqref="D3" xr:uid="{54F7CA09-B995-4DA7-9A01-44F14E44410D}"/>
    <dataValidation allowBlank="1" showInputMessage="1" showErrorMessage="1" promptTitle="For Organisation Input" prompt="For recommendations that are “Not Applicable”, fill in remarks to explain why this is not applicable" sqref="E3" xr:uid="{6D27143E-EB9B-408E-B010-4F415FDCA8D8}"/>
    <dataValidation allowBlank="1" showInputMessage="1" showErrorMessage="1" promptTitle="For Information" prompt="Supporting documents to be submitted to your certification body subsequently" sqref="C3" xr:uid="{A38A943A-7588-459B-B171-796D75761BC5}"/>
    <dataValidation allowBlank="1" showInputMessage="1" showErrorMessage="1" promptTitle="For Information" prompt="Requirements are denoted by the use of the word “shall” (rows in white)_x000a_Recommendations are denoted by the use of the word “should” (rows in grey)" sqref="B3" xr:uid="{19D14D5A-44C9-4FE6-930D-39B1AA56D9A7}"/>
  </dataValidations>
  <printOptions horizontalCentered="1"/>
  <pageMargins left="0.23622047244094491" right="0.23622047244094491" top="0.74803149606299213" bottom="0.74803149606299213" header="0.31496062992125984" footer="0.31496062992125984"/>
  <pageSetup paperSize="9" orientation="landscape" r:id="rId1"/>
  <headerFooter>
    <oddHeader>&amp;L&amp;10 Cyber Essentials mark — Self-assessment questionnaire</oddHeader>
    <oddFooter>&amp;L&amp;10Date: &amp;D&amp;C&amp;10CONFIDENTIAL&amp;R&amp;10Page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FB38-7A3F-4892-8342-F5B4237B0EFF}">
  <sheetPr codeName="Sheet3">
    <outlinePr summaryBelow="0"/>
  </sheetPr>
  <dimension ref="A1:AO33"/>
  <sheetViews>
    <sheetView showGridLines="0" zoomScaleNormal="100" workbookViewId="0">
      <selection activeCell="E11" sqref="E11"/>
    </sheetView>
  </sheetViews>
  <sheetFormatPr defaultColWidth="0" defaultRowHeight="14.5" customHeight="1" zeroHeight="1" x14ac:dyDescent="0.35"/>
  <cols>
    <col min="1" max="1" width="4.1796875" style="62" customWidth="1"/>
    <col min="2" max="4" width="3.54296875" style="62" customWidth="1"/>
    <col min="5" max="5" width="3.54296875" style="66" customWidth="1"/>
    <col min="6" max="15" width="3.54296875" style="62" customWidth="1"/>
    <col min="16" max="38" width="3.54296875" style="63" customWidth="1"/>
    <col min="39" max="39" width="4.1796875" style="63" customWidth="1"/>
    <col min="40" max="41" width="0" style="63" hidden="1" customWidth="1"/>
    <col min="42" max="16384" width="8.7265625" style="63" hidden="1"/>
  </cols>
  <sheetData>
    <row r="1" spans="1:38" s="28" customFormat="1" ht="15.5" x14ac:dyDescent="0.35">
      <c r="A1" s="27" t="s">
        <v>188</v>
      </c>
      <c r="B1" s="27"/>
      <c r="C1" s="27"/>
      <c r="D1" s="27"/>
      <c r="E1" s="27"/>
      <c r="F1" s="27"/>
    </row>
    <row r="2" spans="1:38" s="30" customFormat="1" ht="13" x14ac:dyDescent="0.35">
      <c r="A2" s="29"/>
      <c r="B2" s="29"/>
      <c r="C2" s="29"/>
      <c r="D2" s="29"/>
      <c r="E2" s="29"/>
      <c r="F2" s="29"/>
    </row>
    <row r="3" spans="1:38" s="30" customFormat="1" ht="13" x14ac:dyDescent="0.35">
      <c r="A3" s="31" t="s">
        <v>161</v>
      </c>
      <c r="C3" s="29"/>
      <c r="E3" s="29"/>
      <c r="F3" s="29"/>
    </row>
    <row r="4" spans="1:38" s="31" customFormat="1" ht="13" x14ac:dyDescent="0.35">
      <c r="A4" s="32"/>
      <c r="C4" s="33"/>
      <c r="D4" s="34"/>
      <c r="E4" s="34"/>
    </row>
    <row r="5" spans="1:38" s="37" customFormat="1" ht="14.5" customHeight="1" x14ac:dyDescent="0.35">
      <c r="A5" s="35"/>
      <c r="B5" s="36"/>
      <c r="C5" s="36"/>
      <c r="D5" s="36"/>
      <c r="E5" s="36"/>
      <c r="F5" s="36"/>
      <c r="G5" s="36"/>
      <c r="H5" s="36"/>
      <c r="I5" s="36"/>
      <c r="J5" s="36"/>
      <c r="K5" s="36"/>
      <c r="M5" s="173" t="s">
        <v>98</v>
      </c>
      <c r="N5" s="174"/>
      <c r="O5" s="174"/>
      <c r="P5" s="174"/>
      <c r="Q5" s="174"/>
      <c r="R5" s="174"/>
      <c r="S5" s="174"/>
      <c r="T5" s="174"/>
      <c r="U5" s="174"/>
      <c r="V5" s="174"/>
      <c r="W5" s="174"/>
      <c r="X5" s="174"/>
      <c r="Y5" s="174"/>
      <c r="Z5" s="174"/>
      <c r="AA5" s="174"/>
      <c r="AB5" s="174"/>
      <c r="AC5" s="174"/>
      <c r="AD5" s="174"/>
      <c r="AE5" s="174"/>
      <c r="AF5" s="174"/>
      <c r="AG5" s="174"/>
      <c r="AH5" s="174"/>
    </row>
    <row r="6" spans="1:38" s="37" customFormat="1" ht="14.5" customHeight="1" x14ac:dyDescent="0.35">
      <c r="A6" s="35"/>
      <c r="B6" s="38"/>
      <c r="C6" s="38"/>
      <c r="D6" s="38"/>
      <c r="E6" s="38"/>
      <c r="F6" s="39"/>
      <c r="G6" s="38"/>
      <c r="H6" s="38"/>
      <c r="I6" s="38"/>
      <c r="J6" s="38"/>
      <c r="K6" s="38"/>
      <c r="L6" s="40"/>
      <c r="M6" s="127" t="s">
        <v>157</v>
      </c>
      <c r="N6" s="129"/>
      <c r="O6" s="127" t="s">
        <v>164</v>
      </c>
      <c r="P6" s="128"/>
      <c r="Q6" s="129"/>
      <c r="R6" s="127" t="s">
        <v>165</v>
      </c>
      <c r="S6" s="128"/>
      <c r="T6" s="128"/>
      <c r="U6" s="129"/>
      <c r="V6" s="127" t="s">
        <v>158</v>
      </c>
      <c r="W6" s="129"/>
      <c r="X6" s="127" t="s">
        <v>159</v>
      </c>
      <c r="Y6" s="129"/>
      <c r="Z6" s="127"/>
      <c r="AA6" s="128"/>
      <c r="AB6" s="129"/>
      <c r="AC6" s="127"/>
      <c r="AD6" s="128"/>
      <c r="AE6" s="129"/>
      <c r="AF6" s="127"/>
      <c r="AG6" s="128"/>
      <c r="AH6" s="129"/>
      <c r="AI6" s="127" t="s">
        <v>160</v>
      </c>
      <c r="AJ6" s="128"/>
      <c r="AK6" s="128"/>
      <c r="AL6" s="128"/>
    </row>
    <row r="7" spans="1:38" s="44" customFormat="1" ht="14.5" customHeight="1" x14ac:dyDescent="0.35">
      <c r="A7" s="41"/>
      <c r="B7" s="42" t="s">
        <v>92</v>
      </c>
      <c r="C7" s="43"/>
      <c r="D7" s="43"/>
      <c r="E7" s="43"/>
      <c r="F7" s="43"/>
      <c r="G7" s="43"/>
      <c r="H7" s="43"/>
      <c r="I7" s="43"/>
      <c r="J7" s="43"/>
      <c r="K7" s="43"/>
      <c r="M7" s="167">
        <f>COUNTIFS('Self-Assessment'!$A$5:$A$87,LEFT($B7,FIND(" ",$B7,1)-1)&amp;"*",'Self-Assessment'!$B$5:$B$87,"*shall*")</f>
        <v>2</v>
      </c>
      <c r="N7" s="168"/>
      <c r="O7" s="121">
        <f>COUNTIFS('Self-Assessment'!$A$5:$A$87,LEFT($B7,FIND(" ",$B7,1)-1)&amp;"*",'Self-Assessment'!$B$5:$B$87,"*shall*",'Self-Assessment'!$D$5:$D$87,"Yes")</f>
        <v>0</v>
      </c>
      <c r="P7" s="122"/>
      <c r="Q7" s="123"/>
      <c r="R7" s="121">
        <f>COUNTIFS('Self-Assessment'!$A$5:$A$87,LEFT($B7,FIND(" ",$B7,1)-1)&amp;"*",'Self-Assessment'!$B$5:$B$87,"*shall*",'Self-Assessment'!$D$5:$D$87,"No")</f>
        <v>0</v>
      </c>
      <c r="S7" s="122"/>
      <c r="T7" s="122"/>
      <c r="U7" s="123"/>
      <c r="V7" s="161">
        <f t="shared" ref="V7:V16" si="0">R7/$M7</f>
        <v>0</v>
      </c>
      <c r="W7" s="162"/>
      <c r="X7" s="161">
        <f t="shared" ref="X7:X16" si="1">O7/$M7</f>
        <v>0</v>
      </c>
      <c r="Y7" s="162"/>
      <c r="Z7" s="121"/>
      <c r="AA7" s="122"/>
      <c r="AB7" s="123"/>
      <c r="AC7" s="121"/>
      <c r="AD7" s="122"/>
      <c r="AE7" s="123"/>
      <c r="AF7" s="121"/>
      <c r="AG7" s="122"/>
      <c r="AH7" s="123"/>
      <c r="AI7" s="139" t="str">
        <f t="shared" ref="AI7:AI15" si="2">IF(R7&gt;0,"Fail",IF(O7+I7=M7,"Pass","Incomplete"))</f>
        <v>Incomplete</v>
      </c>
      <c r="AJ7" s="140"/>
      <c r="AK7" s="140"/>
      <c r="AL7" s="140"/>
    </row>
    <row r="8" spans="1:38" s="50" customFormat="1" ht="14.5" customHeight="1" x14ac:dyDescent="0.35">
      <c r="A8" s="45"/>
      <c r="B8" s="46" t="s">
        <v>93</v>
      </c>
      <c r="C8" s="47"/>
      <c r="D8" s="47"/>
      <c r="E8" s="48"/>
      <c r="F8" s="47"/>
      <c r="G8" s="47"/>
      <c r="H8" s="47"/>
      <c r="I8" s="47"/>
      <c r="J8" s="47"/>
      <c r="K8" s="47"/>
      <c r="L8" s="49"/>
      <c r="M8" s="169">
        <f>COUNTIFS('Self-Assessment'!$A$5:$A$87,LEFT($B8,FIND(" ",$B8,1)-1)&amp;"*",'Self-Assessment'!$B$5:$B$87,"*shall*")</f>
        <v>7</v>
      </c>
      <c r="N8" s="170"/>
      <c r="O8" s="130">
        <f>COUNTIFS('Self-Assessment'!$A$5:$A$87,LEFT($B8,FIND(" ",$B8,1)-1)&amp;"*",'Self-Assessment'!$B$5:$B$87,"*shall*",'Self-Assessment'!$D$5:$D$87,"Yes")</f>
        <v>0</v>
      </c>
      <c r="P8" s="131"/>
      <c r="Q8" s="132"/>
      <c r="R8" s="130">
        <f>COUNTIFS('Self-Assessment'!$A$5:$A$87,LEFT($B8,FIND(" ",$B8,1)-1)&amp;"*",'Self-Assessment'!$B$5:$B$87,"*shall*",'Self-Assessment'!$D$5:$D$87,"No")</f>
        <v>0</v>
      </c>
      <c r="S8" s="131"/>
      <c r="T8" s="131"/>
      <c r="U8" s="132"/>
      <c r="V8" s="163">
        <f t="shared" si="0"/>
        <v>0</v>
      </c>
      <c r="W8" s="164"/>
      <c r="X8" s="163">
        <f t="shared" si="1"/>
        <v>0</v>
      </c>
      <c r="Y8" s="164"/>
      <c r="Z8" s="130"/>
      <c r="AA8" s="131"/>
      <c r="AB8" s="132"/>
      <c r="AC8" s="130"/>
      <c r="AD8" s="131"/>
      <c r="AE8" s="132"/>
      <c r="AF8" s="130"/>
      <c r="AG8" s="131"/>
      <c r="AH8" s="132"/>
      <c r="AI8" s="141" t="str">
        <f t="shared" si="2"/>
        <v>Incomplete</v>
      </c>
      <c r="AJ8" s="142"/>
      <c r="AK8" s="142"/>
      <c r="AL8" s="142"/>
    </row>
    <row r="9" spans="1:38" s="50" customFormat="1" ht="14.5" customHeight="1" x14ac:dyDescent="0.35">
      <c r="A9" s="45"/>
      <c r="B9" s="42" t="s">
        <v>94</v>
      </c>
      <c r="C9" s="51"/>
      <c r="D9" s="51"/>
      <c r="E9" s="52"/>
      <c r="F9" s="51"/>
      <c r="G9" s="51"/>
      <c r="H9" s="51"/>
      <c r="I9" s="51"/>
      <c r="J9" s="51"/>
      <c r="K9" s="51"/>
      <c r="M9" s="167">
        <f>COUNTIFS('Self-Assessment'!$A$5:$A$87,LEFT($B9,FIND(" ",$B9,1)-1)&amp;"*",'Self-Assessment'!$B$5:$B$87,"*shall*")</f>
        <v>4</v>
      </c>
      <c r="N9" s="168"/>
      <c r="O9" s="121">
        <f>COUNTIFS('Self-Assessment'!$A$5:$A$87,LEFT($B9,FIND(" ",$B9,1)-1)&amp;"*",'Self-Assessment'!$B$5:$B$87,"*shall*",'Self-Assessment'!$D$5:$D$87,"Yes")</f>
        <v>0</v>
      </c>
      <c r="P9" s="122"/>
      <c r="Q9" s="123"/>
      <c r="R9" s="121">
        <f>COUNTIFS('Self-Assessment'!$A$5:$A$87,LEFT($B9,FIND(" ",$B9,1)-1)&amp;"*",'Self-Assessment'!$B$5:$B$87,"*shall*",'Self-Assessment'!$D$5:$D$87,"No")</f>
        <v>0</v>
      </c>
      <c r="S9" s="122"/>
      <c r="T9" s="122"/>
      <c r="U9" s="123"/>
      <c r="V9" s="161">
        <f t="shared" si="0"/>
        <v>0</v>
      </c>
      <c r="W9" s="162"/>
      <c r="X9" s="161">
        <f t="shared" si="1"/>
        <v>0</v>
      </c>
      <c r="Y9" s="162"/>
      <c r="Z9" s="121"/>
      <c r="AA9" s="122"/>
      <c r="AB9" s="123"/>
      <c r="AC9" s="121"/>
      <c r="AD9" s="122"/>
      <c r="AE9" s="123"/>
      <c r="AF9" s="121"/>
      <c r="AG9" s="122"/>
      <c r="AH9" s="123"/>
      <c r="AI9" s="139" t="str">
        <f t="shared" si="2"/>
        <v>Incomplete</v>
      </c>
      <c r="AJ9" s="140"/>
      <c r="AK9" s="140"/>
      <c r="AL9" s="140"/>
    </row>
    <row r="10" spans="1:38" s="50" customFormat="1" ht="14.5" customHeight="1" x14ac:dyDescent="0.35">
      <c r="A10" s="45"/>
      <c r="B10" s="46" t="s">
        <v>170</v>
      </c>
      <c r="C10" s="47"/>
      <c r="D10" s="47"/>
      <c r="E10" s="48"/>
      <c r="F10" s="47"/>
      <c r="G10" s="47"/>
      <c r="H10" s="47"/>
      <c r="I10" s="47"/>
      <c r="J10" s="47"/>
      <c r="K10" s="47"/>
      <c r="L10" s="49"/>
      <c r="M10" s="169">
        <f>COUNTIFS('Self-Assessment'!$A$5:$A$87,LEFT($B10,FIND(" ",$B10,1)-1)&amp;"*",'Self-Assessment'!$B$5:$B$87,"*shall*")</f>
        <v>8</v>
      </c>
      <c r="N10" s="170"/>
      <c r="O10" s="130">
        <f>COUNTIFS('Self-Assessment'!$A$5:$A$87,LEFT($B10,FIND(" ",$B10,1)-1)&amp;"*",'Self-Assessment'!$B$5:$B$87,"*shall*",'Self-Assessment'!$D$5:$D$87,"Yes")</f>
        <v>0</v>
      </c>
      <c r="P10" s="131"/>
      <c r="Q10" s="132"/>
      <c r="R10" s="130">
        <f>COUNTIFS('Self-Assessment'!$A$5:$A$87,LEFT($B10,FIND(" ",$B10,1)-1)&amp;"*",'Self-Assessment'!$B$5:$B$87,"*shall*",'Self-Assessment'!$D$5:$D$87,"No")</f>
        <v>0</v>
      </c>
      <c r="S10" s="131"/>
      <c r="T10" s="131"/>
      <c r="U10" s="132"/>
      <c r="V10" s="163">
        <f t="shared" si="0"/>
        <v>0</v>
      </c>
      <c r="W10" s="164"/>
      <c r="X10" s="163">
        <f t="shared" si="1"/>
        <v>0</v>
      </c>
      <c r="Y10" s="164"/>
      <c r="Z10" s="130"/>
      <c r="AA10" s="131"/>
      <c r="AB10" s="132"/>
      <c r="AC10" s="130"/>
      <c r="AD10" s="131"/>
      <c r="AE10" s="132"/>
      <c r="AF10" s="130"/>
      <c r="AG10" s="131"/>
      <c r="AH10" s="132"/>
      <c r="AI10" s="141" t="str">
        <f t="shared" si="2"/>
        <v>Incomplete</v>
      </c>
      <c r="AJ10" s="142"/>
      <c r="AK10" s="142"/>
      <c r="AL10" s="142"/>
    </row>
    <row r="11" spans="1:38" s="50" customFormat="1" ht="14.5" customHeight="1" x14ac:dyDescent="0.35">
      <c r="A11" s="45"/>
      <c r="B11" s="42" t="s">
        <v>171</v>
      </c>
      <c r="C11" s="51"/>
      <c r="D11" s="51"/>
      <c r="E11" s="52"/>
      <c r="F11" s="51"/>
      <c r="G11" s="51"/>
      <c r="H11" s="51"/>
      <c r="I11" s="51"/>
      <c r="J11" s="51"/>
      <c r="K11" s="51"/>
      <c r="M11" s="167">
        <f>COUNTIFS('Self-Assessment'!$A$5:$A$87,LEFT($B11,FIND(" ",$B11,1)-1)&amp;"*",'Self-Assessment'!$B$5:$B$87,"*shall*")</f>
        <v>13</v>
      </c>
      <c r="N11" s="168"/>
      <c r="O11" s="121">
        <f>COUNTIFS('Self-Assessment'!$A$5:$A$87,LEFT($B11,FIND(" ",$B11,1)-1)&amp;"*",'Self-Assessment'!$B$5:$B$87,"*shall*",'Self-Assessment'!$D$5:$D$87,"Yes")</f>
        <v>0</v>
      </c>
      <c r="P11" s="122"/>
      <c r="Q11" s="123"/>
      <c r="R11" s="121">
        <f>COUNTIFS('Self-Assessment'!$A$5:$A$87,LEFT($B11,FIND(" ",$B11,1)-1)&amp;"*",'Self-Assessment'!$B$5:$B$87,"*shall*",'Self-Assessment'!$D$5:$D$87,"No")</f>
        <v>0</v>
      </c>
      <c r="S11" s="122"/>
      <c r="T11" s="122"/>
      <c r="U11" s="123"/>
      <c r="V11" s="161">
        <f t="shared" si="0"/>
        <v>0</v>
      </c>
      <c r="W11" s="162"/>
      <c r="X11" s="161">
        <f t="shared" si="1"/>
        <v>0</v>
      </c>
      <c r="Y11" s="162"/>
      <c r="Z11" s="121"/>
      <c r="AA11" s="122"/>
      <c r="AB11" s="123"/>
      <c r="AC11" s="121"/>
      <c r="AD11" s="122"/>
      <c r="AE11" s="123"/>
      <c r="AF11" s="121"/>
      <c r="AG11" s="122"/>
      <c r="AH11" s="123"/>
      <c r="AI11" s="139" t="str">
        <f t="shared" si="2"/>
        <v>Incomplete</v>
      </c>
      <c r="AJ11" s="140"/>
      <c r="AK11" s="140"/>
      <c r="AL11" s="140"/>
    </row>
    <row r="12" spans="1:38" s="50" customFormat="1" ht="14.5" customHeight="1" x14ac:dyDescent="0.35">
      <c r="A12" s="45"/>
      <c r="B12" s="46" t="s">
        <v>172</v>
      </c>
      <c r="C12" s="47"/>
      <c r="D12" s="47"/>
      <c r="E12" s="48"/>
      <c r="F12" s="47"/>
      <c r="G12" s="47"/>
      <c r="H12" s="47"/>
      <c r="I12" s="47"/>
      <c r="J12" s="47"/>
      <c r="K12" s="47"/>
      <c r="L12" s="49"/>
      <c r="M12" s="169">
        <f>COUNTIFS('Self-Assessment'!$A$5:$A$87,LEFT($B12,FIND(" ",$B12,1)-1)&amp;"*",'Self-Assessment'!$B$5:$B$87,"*shall*")</f>
        <v>6</v>
      </c>
      <c r="N12" s="170"/>
      <c r="O12" s="130">
        <f>COUNTIFS('Self-Assessment'!$A$5:$A$87,LEFT($B12,FIND(" ",$B12,1)-1)&amp;"*",'Self-Assessment'!$B$5:$B$87,"*shall*",'Self-Assessment'!$D$5:$D$87,"Yes")</f>
        <v>0</v>
      </c>
      <c r="P12" s="131"/>
      <c r="Q12" s="132"/>
      <c r="R12" s="130">
        <f>COUNTIFS('Self-Assessment'!$A$5:$A$87,LEFT($B12,FIND(" ",$B12,1)-1)&amp;"*",'Self-Assessment'!$B$5:$B$87,"*shall*",'Self-Assessment'!$D$5:$D$87,"No")</f>
        <v>0</v>
      </c>
      <c r="S12" s="131"/>
      <c r="T12" s="131"/>
      <c r="U12" s="132"/>
      <c r="V12" s="163">
        <f t="shared" si="0"/>
        <v>0</v>
      </c>
      <c r="W12" s="164"/>
      <c r="X12" s="163">
        <f t="shared" si="1"/>
        <v>0</v>
      </c>
      <c r="Y12" s="164"/>
      <c r="Z12" s="130"/>
      <c r="AA12" s="131"/>
      <c r="AB12" s="132"/>
      <c r="AC12" s="130"/>
      <c r="AD12" s="131"/>
      <c r="AE12" s="132"/>
      <c r="AF12" s="130"/>
      <c r="AG12" s="131"/>
      <c r="AH12" s="132"/>
      <c r="AI12" s="141" t="str">
        <f t="shared" si="2"/>
        <v>Incomplete</v>
      </c>
      <c r="AJ12" s="142"/>
      <c r="AK12" s="142"/>
      <c r="AL12" s="142"/>
    </row>
    <row r="13" spans="1:38" s="50" customFormat="1" ht="14.5" customHeight="1" x14ac:dyDescent="0.35">
      <c r="A13" s="45"/>
      <c r="B13" s="42" t="s">
        <v>95</v>
      </c>
      <c r="C13" s="51"/>
      <c r="D13" s="51"/>
      <c r="E13" s="52"/>
      <c r="F13" s="51"/>
      <c r="G13" s="51"/>
      <c r="H13" s="51"/>
      <c r="I13" s="51"/>
      <c r="J13" s="51"/>
      <c r="K13" s="51"/>
      <c r="M13" s="167">
        <f>COUNTIFS('Self-Assessment'!$A$5:$A$87,LEFT($B13,FIND(" ",$B13,1)-1)&amp;"*",'Self-Assessment'!$B$5:$B$87,"*shall*")</f>
        <v>1</v>
      </c>
      <c r="N13" s="168"/>
      <c r="O13" s="121">
        <f>COUNTIFS('Self-Assessment'!$A$5:$A$87,LEFT($B13,FIND(" ",$B13,1)-1)&amp;"*",'Self-Assessment'!$B$5:$B$87,"*shall*",'Self-Assessment'!$D$5:$D$87,"Yes")</f>
        <v>0</v>
      </c>
      <c r="P13" s="122"/>
      <c r="Q13" s="123"/>
      <c r="R13" s="121">
        <f>COUNTIFS('Self-Assessment'!$A$5:$A$87,LEFT($B13,FIND(" ",$B13,1)-1)&amp;"*",'Self-Assessment'!$B$5:$B$87,"*shall*",'Self-Assessment'!$D$5:$D$87,"No")</f>
        <v>0</v>
      </c>
      <c r="S13" s="122"/>
      <c r="T13" s="122"/>
      <c r="U13" s="123"/>
      <c r="V13" s="161">
        <f t="shared" si="0"/>
        <v>0</v>
      </c>
      <c r="W13" s="162"/>
      <c r="X13" s="161">
        <f t="shared" si="1"/>
        <v>0</v>
      </c>
      <c r="Y13" s="162"/>
      <c r="Z13" s="121"/>
      <c r="AA13" s="122"/>
      <c r="AB13" s="123"/>
      <c r="AC13" s="121"/>
      <c r="AD13" s="122"/>
      <c r="AE13" s="123"/>
      <c r="AF13" s="121"/>
      <c r="AG13" s="122"/>
      <c r="AH13" s="123"/>
      <c r="AI13" s="139" t="str">
        <f t="shared" si="2"/>
        <v>Incomplete</v>
      </c>
      <c r="AJ13" s="140"/>
      <c r="AK13" s="140"/>
      <c r="AL13" s="140"/>
    </row>
    <row r="14" spans="1:38" s="50" customFormat="1" ht="14.5" customHeight="1" x14ac:dyDescent="0.35">
      <c r="A14" s="53"/>
      <c r="B14" s="46" t="s">
        <v>167</v>
      </c>
      <c r="C14" s="47"/>
      <c r="D14" s="47"/>
      <c r="E14" s="48"/>
      <c r="F14" s="47"/>
      <c r="G14" s="47"/>
      <c r="H14" s="47"/>
      <c r="I14" s="47"/>
      <c r="J14" s="47"/>
      <c r="K14" s="47"/>
      <c r="L14" s="49"/>
      <c r="M14" s="169">
        <f>COUNTIFS('Self-Assessment'!$A$5:$A$87,LEFT($B14,FIND(" ",$B14,1)-1)&amp;"*",'Self-Assessment'!$B$5:$B$87,"*shall*")</f>
        <v>5</v>
      </c>
      <c r="N14" s="170"/>
      <c r="O14" s="130">
        <f>COUNTIFS('Self-Assessment'!$A$5:$A$87,LEFT($B14,FIND(" ",$B14,1)-1)&amp;"*",'Self-Assessment'!$B$5:$B$87,"*shall*",'Self-Assessment'!$D$5:$D$87,"Yes")</f>
        <v>0</v>
      </c>
      <c r="P14" s="131"/>
      <c r="Q14" s="132"/>
      <c r="R14" s="130">
        <f>COUNTIFS('Self-Assessment'!$A$5:$A$87,LEFT($B14,FIND(" ",$B14,1)-1)&amp;"*",'Self-Assessment'!$B$5:$B$87,"*shall*",'Self-Assessment'!$D$5:$D$87,"No")</f>
        <v>0</v>
      </c>
      <c r="S14" s="131"/>
      <c r="T14" s="131"/>
      <c r="U14" s="132"/>
      <c r="V14" s="163">
        <f t="shared" si="0"/>
        <v>0</v>
      </c>
      <c r="W14" s="164"/>
      <c r="X14" s="163">
        <f t="shared" si="1"/>
        <v>0</v>
      </c>
      <c r="Y14" s="164"/>
      <c r="Z14" s="130"/>
      <c r="AA14" s="131"/>
      <c r="AB14" s="132"/>
      <c r="AC14" s="130"/>
      <c r="AD14" s="131"/>
      <c r="AE14" s="132"/>
      <c r="AF14" s="130"/>
      <c r="AG14" s="131"/>
      <c r="AH14" s="132"/>
      <c r="AI14" s="141" t="str">
        <f t="shared" si="2"/>
        <v>Incomplete</v>
      </c>
      <c r="AJ14" s="142"/>
      <c r="AK14" s="142"/>
      <c r="AL14" s="142"/>
    </row>
    <row r="15" spans="1:38" s="50" customFormat="1" ht="14.5" customHeight="1" x14ac:dyDescent="0.35">
      <c r="A15" s="53"/>
      <c r="B15" s="42" t="s">
        <v>96</v>
      </c>
      <c r="C15" s="51"/>
      <c r="D15" s="51"/>
      <c r="E15" s="52"/>
      <c r="F15" s="51"/>
      <c r="G15" s="51"/>
      <c r="H15" s="51"/>
      <c r="I15" s="51"/>
      <c r="J15" s="51"/>
      <c r="K15" s="51"/>
      <c r="M15" s="167">
        <f>COUNTIFS('Self-Assessment'!$A$5:$A$87,LEFT($B15,FIND(" ",$B15,1)-1)&amp;"*",'Self-Assessment'!$B$5:$B$87,"*shall*")</f>
        <v>2</v>
      </c>
      <c r="N15" s="168"/>
      <c r="O15" s="121">
        <f>COUNTIFS('Self-Assessment'!$A$5:$A$87,LEFT($B15,FIND(" ",$B15,1)-1)&amp;"*",'Self-Assessment'!$B$5:$B$87,"*shall*",'Self-Assessment'!$D$5:$D$87,"Yes")</f>
        <v>0</v>
      </c>
      <c r="P15" s="122"/>
      <c r="Q15" s="123"/>
      <c r="R15" s="121">
        <f>COUNTIFS('Self-Assessment'!$A$5:$A$87,LEFT($B15,FIND(" ",$B15,1)-1)&amp;"*",'Self-Assessment'!$B$5:$B$87,"*shall*",'Self-Assessment'!$D$5:$D$87,"No")</f>
        <v>0</v>
      </c>
      <c r="S15" s="122"/>
      <c r="T15" s="122"/>
      <c r="U15" s="123"/>
      <c r="V15" s="161">
        <f t="shared" si="0"/>
        <v>0</v>
      </c>
      <c r="W15" s="162"/>
      <c r="X15" s="161">
        <f t="shared" si="1"/>
        <v>0</v>
      </c>
      <c r="Y15" s="162"/>
      <c r="Z15" s="121"/>
      <c r="AA15" s="122"/>
      <c r="AB15" s="123"/>
      <c r="AC15" s="121"/>
      <c r="AD15" s="122"/>
      <c r="AE15" s="123"/>
      <c r="AF15" s="121"/>
      <c r="AG15" s="122"/>
      <c r="AH15" s="123"/>
      <c r="AI15" s="139" t="str">
        <f t="shared" si="2"/>
        <v>Incomplete</v>
      </c>
      <c r="AJ15" s="140"/>
      <c r="AK15" s="140"/>
      <c r="AL15" s="140"/>
    </row>
    <row r="16" spans="1:38" s="58" customFormat="1" ht="14.5" customHeight="1" x14ac:dyDescent="0.35">
      <c r="A16" s="53"/>
      <c r="B16" s="54"/>
      <c r="C16" s="55"/>
      <c r="D16" s="55"/>
      <c r="E16" s="56"/>
      <c r="F16" s="55"/>
      <c r="G16" s="55"/>
      <c r="H16" s="55"/>
      <c r="I16" s="55"/>
      <c r="J16" s="55"/>
      <c r="K16" s="55"/>
      <c r="L16" s="57" t="s">
        <v>99</v>
      </c>
      <c r="M16" s="171">
        <f>SUM(M7:M15)</f>
        <v>48</v>
      </c>
      <c r="N16" s="172"/>
      <c r="O16" s="124">
        <f>SUM(O7:O15)</f>
        <v>0</v>
      </c>
      <c r="P16" s="125"/>
      <c r="Q16" s="126"/>
      <c r="R16" s="124">
        <f>SUM(R7:R15)</f>
        <v>0</v>
      </c>
      <c r="S16" s="125"/>
      <c r="T16" s="125"/>
      <c r="U16" s="126"/>
      <c r="V16" s="165">
        <f t="shared" si="0"/>
        <v>0</v>
      </c>
      <c r="W16" s="166"/>
      <c r="X16" s="165">
        <f t="shared" si="1"/>
        <v>0</v>
      </c>
      <c r="Y16" s="166"/>
      <c r="Z16" s="124"/>
      <c r="AA16" s="125"/>
      <c r="AB16" s="126"/>
      <c r="AC16" s="124"/>
      <c r="AD16" s="125"/>
      <c r="AE16" s="126"/>
      <c r="AF16" s="124"/>
      <c r="AG16" s="125"/>
      <c r="AH16" s="126"/>
      <c r="AI16" s="139" t="str">
        <f>IF(R16&gt;0,"Fail",IF(O16+R16=M16,"Pass","Incomplete"))</f>
        <v>Incomplete</v>
      </c>
      <c r="AJ16" s="140"/>
      <c r="AK16" s="140"/>
      <c r="AL16" s="140"/>
    </row>
    <row r="17" spans="1:39" s="61" customFormat="1" ht="13" x14ac:dyDescent="0.35">
      <c r="A17" s="59"/>
      <c r="B17" s="59"/>
      <c r="C17" s="59"/>
      <c r="D17" s="59"/>
      <c r="E17" s="60"/>
      <c r="F17" s="59"/>
      <c r="G17" s="59"/>
      <c r="H17" s="59"/>
      <c r="I17" s="59"/>
      <c r="J17" s="59"/>
      <c r="K17" s="59"/>
      <c r="L17" s="59"/>
      <c r="M17" s="59"/>
      <c r="N17" s="59"/>
      <c r="O17" s="59"/>
    </row>
    <row r="18" spans="1:39" ht="14.5" customHeight="1" x14ac:dyDescent="0.35">
      <c r="B18" s="36"/>
      <c r="C18" s="36"/>
      <c r="D18" s="36"/>
      <c r="E18" s="36"/>
      <c r="F18" s="36"/>
      <c r="G18" s="36"/>
      <c r="H18" s="36"/>
      <c r="I18" s="36"/>
      <c r="J18" s="36"/>
      <c r="K18" s="36"/>
      <c r="L18" s="63"/>
      <c r="M18" s="173" t="s">
        <v>97</v>
      </c>
      <c r="N18" s="174"/>
      <c r="O18" s="174"/>
      <c r="P18" s="174"/>
      <c r="Q18" s="174"/>
      <c r="R18" s="174"/>
      <c r="S18" s="174"/>
      <c r="T18" s="174"/>
      <c r="U18" s="174"/>
      <c r="V18" s="174"/>
      <c r="W18" s="174"/>
      <c r="X18" s="174"/>
      <c r="Y18" s="174"/>
      <c r="Z18" s="174"/>
      <c r="AA18" s="174"/>
      <c r="AB18" s="174"/>
      <c r="AC18" s="174"/>
      <c r="AD18" s="174"/>
      <c r="AE18" s="174"/>
      <c r="AF18" s="174"/>
      <c r="AG18" s="174"/>
      <c r="AH18" s="174"/>
    </row>
    <row r="19" spans="1:39" ht="14.5" customHeight="1" x14ac:dyDescent="0.35">
      <c r="B19" s="38"/>
      <c r="C19" s="38"/>
      <c r="D19" s="38"/>
      <c r="E19" s="38"/>
      <c r="F19" s="39"/>
      <c r="G19" s="38"/>
      <c r="H19" s="38"/>
      <c r="I19" s="38"/>
      <c r="J19" s="38"/>
      <c r="K19" s="38"/>
      <c r="L19" s="64"/>
      <c r="M19" s="127" t="s">
        <v>157</v>
      </c>
      <c r="N19" s="129"/>
      <c r="O19" s="127" t="s">
        <v>164</v>
      </c>
      <c r="P19" s="128"/>
      <c r="Q19" s="129"/>
      <c r="R19" s="127" t="s">
        <v>165</v>
      </c>
      <c r="S19" s="128"/>
      <c r="T19" s="128"/>
      <c r="U19" s="129"/>
      <c r="V19" s="127" t="s">
        <v>166</v>
      </c>
      <c r="W19" s="128"/>
      <c r="X19" s="128"/>
      <c r="Y19" s="129"/>
      <c r="Z19" s="127"/>
      <c r="AA19" s="128"/>
      <c r="AB19" s="129"/>
      <c r="AC19" s="127"/>
      <c r="AD19" s="128"/>
      <c r="AE19" s="129"/>
      <c r="AF19" s="127"/>
      <c r="AG19" s="128"/>
      <c r="AH19" s="129"/>
      <c r="AI19" s="127" t="s">
        <v>160</v>
      </c>
      <c r="AJ19" s="128"/>
      <c r="AK19" s="128"/>
      <c r="AL19" s="128"/>
    </row>
    <row r="20" spans="1:39" ht="14.5" customHeight="1" x14ac:dyDescent="0.35">
      <c r="B20" s="42" t="s">
        <v>92</v>
      </c>
      <c r="C20" s="43"/>
      <c r="D20" s="43"/>
      <c r="E20" s="43"/>
      <c r="F20" s="43"/>
      <c r="G20" s="43"/>
      <c r="H20" s="43"/>
      <c r="I20" s="43"/>
      <c r="J20" s="43"/>
      <c r="K20" s="43"/>
      <c r="L20" s="63"/>
      <c r="M20" s="167">
        <f>COUNTIFS('Self-Assessment'!$A$5:$A$87,LEFT($B7,FIND(" ",$B7,1)-1)&amp;"*",'Self-Assessment'!$B$5:$B$87,"*should*",'Self-Assessment'!$B$5:$B$87,"&lt;&gt;"&amp;"*shall*")</f>
        <v>3</v>
      </c>
      <c r="N20" s="168"/>
      <c r="O20" s="121">
        <f>COUNTIFS('Self-Assessment'!$A$5:$A$87,LEFT($B7,FIND(" ",$B7,1)-1)&amp;"*",'Self-Assessment'!$B$5:$B$87,"*should*",'Self-Assessment'!$B$5:$B$87,"&lt;&gt;"&amp;"*shall*",'Self-Assessment'!$D$5:$D$87,"Yes")</f>
        <v>0</v>
      </c>
      <c r="P20" s="122"/>
      <c r="Q20" s="123"/>
      <c r="R20" s="121">
        <f>COUNTIFS('Self-Assessment'!$A$5:$A$87,LEFT($B7,FIND(" ",$B7,1)-1)&amp;"*",'Self-Assessment'!$B$5:$B$87,"*should*",'Self-Assessment'!$B$5:$B$87,"&lt;&gt;"&amp;"*shall*",'Self-Assessment'!$D$5:$D$87,"No")</f>
        <v>0</v>
      </c>
      <c r="S20" s="122"/>
      <c r="T20" s="122"/>
      <c r="U20" s="123"/>
      <c r="V20" s="150">
        <f>COUNTIFS('Self-Assessment'!$A$5:$A$87,LEFT($B7,FIND(" ",$B7,1)-1)&amp;"*",'Self-Assessment'!$B$5:$B$87,"*should*",'Self-Assessment'!$B$5:$B$87,"&lt;&gt;"&amp;"*shall*",'Self-Assessment'!$D$5:$D$87,"Not applicable")</f>
        <v>0</v>
      </c>
      <c r="W20" s="151"/>
      <c r="X20" s="151"/>
      <c r="Y20" s="152"/>
      <c r="Z20" s="133">
        <f>O20/M20</f>
        <v>0</v>
      </c>
      <c r="AA20" s="134"/>
      <c r="AB20" s="157"/>
      <c r="AC20" s="133">
        <f>R20/M20</f>
        <v>0</v>
      </c>
      <c r="AD20" s="134"/>
      <c r="AE20" s="157"/>
      <c r="AF20" s="133">
        <f>V20/M20</f>
        <v>0</v>
      </c>
      <c r="AG20" s="134"/>
      <c r="AH20" s="135"/>
      <c r="AI20" s="143" t="str">
        <f t="shared" ref="AI20:AI29" si="3">IF(SUM(O20:V20)=M20,"Completed!","Incomplete")</f>
        <v>Incomplete</v>
      </c>
      <c r="AJ20" s="144"/>
      <c r="AK20" s="144"/>
      <c r="AL20" s="144"/>
    </row>
    <row r="21" spans="1:39" ht="14.5" customHeight="1" x14ac:dyDescent="0.35">
      <c r="B21" s="46" t="s">
        <v>93</v>
      </c>
      <c r="C21" s="47"/>
      <c r="D21" s="47"/>
      <c r="E21" s="48"/>
      <c r="F21" s="47"/>
      <c r="G21" s="47"/>
      <c r="H21" s="47"/>
      <c r="I21" s="47"/>
      <c r="J21" s="47"/>
      <c r="K21" s="47"/>
      <c r="L21" s="65"/>
      <c r="M21" s="169">
        <f>COUNTIFS('Self-Assessment'!$A$5:$A$87,LEFT($B8,FIND(" ",$B8,1)-1)&amp;"*",'Self-Assessment'!$B$5:$B$87,"*should*",'Self-Assessment'!$B$5:$B$87,"&lt;&gt;"&amp;"*shall*")</f>
        <v>5</v>
      </c>
      <c r="N21" s="170"/>
      <c r="O21" s="130">
        <f>COUNTIFS('Self-Assessment'!$A$5:$A$87,LEFT($B8,FIND(" ",$B8,1)-1)&amp;"*",'Self-Assessment'!$B$5:$B$87,"*should*",'Self-Assessment'!$B$5:$B$87,"&lt;&gt;"&amp;"*shall*",'Self-Assessment'!$D$5:$D$87,"Yes")</f>
        <v>0</v>
      </c>
      <c r="P21" s="131"/>
      <c r="Q21" s="132"/>
      <c r="R21" s="130">
        <f>COUNTIFS('Self-Assessment'!$A$5:$A$87,LEFT($B8,FIND(" ",$B8,1)-1)&amp;"*",'Self-Assessment'!$B$5:$B$87,"*should*",'Self-Assessment'!$B$5:$B$87,"&lt;&gt;"&amp;"*shall*",'Self-Assessment'!$D$5:$D$87,"No")</f>
        <v>0</v>
      </c>
      <c r="S21" s="131"/>
      <c r="T21" s="131"/>
      <c r="U21" s="132"/>
      <c r="V21" s="153">
        <f>COUNTIFS('Self-Assessment'!$A$5:$A$87,LEFT($B8,FIND(" ",$B8,1)-1)&amp;"*",'Self-Assessment'!$B$5:$B$87,"*should*",'Self-Assessment'!$B$5:$B$87,"&lt;&gt;"&amp;"*shall*",'Self-Assessment'!$D$5:$D$87,"Not applicable")</f>
        <v>0</v>
      </c>
      <c r="W21" s="154"/>
      <c r="X21" s="154"/>
      <c r="Y21" s="155"/>
      <c r="Z21" s="147">
        <f t="shared" ref="Z21:Z28" si="4">O21/M21</f>
        <v>0</v>
      </c>
      <c r="AA21" s="148"/>
      <c r="AB21" s="156"/>
      <c r="AC21" s="147">
        <f t="shared" ref="AC21:AC28" si="5">R21/M21</f>
        <v>0</v>
      </c>
      <c r="AD21" s="148"/>
      <c r="AE21" s="156"/>
      <c r="AF21" s="147">
        <f t="shared" ref="AF21:AF28" si="6">V21/M21</f>
        <v>0</v>
      </c>
      <c r="AG21" s="148"/>
      <c r="AH21" s="149"/>
      <c r="AI21" s="145" t="str">
        <f t="shared" si="3"/>
        <v>Incomplete</v>
      </c>
      <c r="AJ21" s="146"/>
      <c r="AK21" s="146"/>
      <c r="AL21" s="146"/>
    </row>
    <row r="22" spans="1:39" ht="14.5" customHeight="1" x14ac:dyDescent="0.35">
      <c r="B22" s="42" t="s">
        <v>94</v>
      </c>
      <c r="C22" s="51"/>
      <c r="D22" s="51"/>
      <c r="E22" s="52"/>
      <c r="F22" s="51"/>
      <c r="G22" s="51"/>
      <c r="H22" s="51"/>
      <c r="I22" s="51"/>
      <c r="J22" s="51"/>
      <c r="K22" s="51"/>
      <c r="L22" s="63"/>
      <c r="M22" s="167">
        <f>COUNTIFS('Self-Assessment'!$A$5:$A$87,LEFT($B9,FIND(" ",$B9,1)-1)&amp;"*",'Self-Assessment'!$B$5:$B$87,"*should*",'Self-Assessment'!$B$5:$B$87,"&lt;&gt;"&amp;"*shall*")</f>
        <v>1</v>
      </c>
      <c r="N22" s="168"/>
      <c r="O22" s="121">
        <f>COUNTIFS('Self-Assessment'!$A$5:$A$87,LEFT($B9,FIND(" ",$B9,1)-1)&amp;"*",'Self-Assessment'!$B$5:$B$87,"*should*",'Self-Assessment'!$B$5:$B$87,"&lt;&gt;"&amp;"*shall*",'Self-Assessment'!$D$5:$D$87,"Yes")</f>
        <v>0</v>
      </c>
      <c r="P22" s="122"/>
      <c r="Q22" s="123"/>
      <c r="R22" s="121">
        <f>COUNTIFS('Self-Assessment'!$A$5:$A$87,LEFT($B9,FIND(" ",$B9,1)-1)&amp;"*",'Self-Assessment'!$B$5:$B$87,"*should*",'Self-Assessment'!$B$5:$B$87,"&lt;&gt;"&amp;"*shall*",'Self-Assessment'!$D$5:$D$87,"No")</f>
        <v>0</v>
      </c>
      <c r="S22" s="122"/>
      <c r="T22" s="122"/>
      <c r="U22" s="123"/>
      <c r="V22" s="150">
        <f>COUNTIFS('Self-Assessment'!$A$5:$A$87,LEFT($B9,FIND(" ",$B9,1)-1)&amp;"*",'Self-Assessment'!$B$5:$B$87,"*should*",'Self-Assessment'!$B$5:$B$87,"&lt;&gt;"&amp;"*shall*",'Self-Assessment'!$D$5:$D$87,"Not applicable")</f>
        <v>0</v>
      </c>
      <c r="W22" s="151"/>
      <c r="X22" s="151"/>
      <c r="Y22" s="152"/>
      <c r="Z22" s="133">
        <f t="shared" si="4"/>
        <v>0</v>
      </c>
      <c r="AA22" s="134"/>
      <c r="AB22" s="157"/>
      <c r="AC22" s="133">
        <f t="shared" si="5"/>
        <v>0</v>
      </c>
      <c r="AD22" s="134"/>
      <c r="AE22" s="157"/>
      <c r="AF22" s="133">
        <f t="shared" si="6"/>
        <v>0</v>
      </c>
      <c r="AG22" s="134"/>
      <c r="AH22" s="135"/>
      <c r="AI22" s="143" t="str">
        <f t="shared" si="3"/>
        <v>Incomplete</v>
      </c>
      <c r="AJ22" s="144"/>
      <c r="AK22" s="144"/>
      <c r="AL22" s="144"/>
    </row>
    <row r="23" spans="1:39" ht="14.5" customHeight="1" x14ac:dyDescent="0.35">
      <c r="B23" s="46" t="s">
        <v>170</v>
      </c>
      <c r="C23" s="47"/>
      <c r="D23" s="47"/>
      <c r="E23" s="48"/>
      <c r="F23" s="47"/>
      <c r="G23" s="47"/>
      <c r="H23" s="47"/>
      <c r="I23" s="47"/>
      <c r="J23" s="47"/>
      <c r="K23" s="47"/>
      <c r="L23" s="65"/>
      <c r="M23" s="169">
        <f>COUNTIFS('Self-Assessment'!$A$5:$A$87,LEFT($B10,FIND(" ",$B10,1)-1)&amp;"*",'Self-Assessment'!$B$5:$B$87,"*should*",'Self-Assessment'!$B$5:$B$87,"&lt;&gt;"&amp;"*shall*")</f>
        <v>2</v>
      </c>
      <c r="N23" s="170"/>
      <c r="O23" s="130">
        <f>COUNTIFS('Self-Assessment'!$A$5:$A$87,LEFT($B10,FIND(" ",$B10,1)-1)&amp;"*",'Self-Assessment'!$B$5:$B$87,"*should*",'Self-Assessment'!$B$5:$B$87,"&lt;&gt;"&amp;"*shall*",'Self-Assessment'!$D$5:$D$87,"Yes")</f>
        <v>0</v>
      </c>
      <c r="P23" s="131"/>
      <c r="Q23" s="132"/>
      <c r="R23" s="130">
        <f>COUNTIFS('Self-Assessment'!$A$5:$A$87,LEFT($B10,FIND(" ",$B10,1)-1)&amp;"*",'Self-Assessment'!$B$5:$B$87,"*should*",'Self-Assessment'!$B$5:$B$87,"&lt;&gt;"&amp;"*shall*",'Self-Assessment'!$D$5:$D$87,"No")</f>
        <v>0</v>
      </c>
      <c r="S23" s="131"/>
      <c r="T23" s="131"/>
      <c r="U23" s="132"/>
      <c r="V23" s="153">
        <f>COUNTIFS('Self-Assessment'!$A$5:$A$87,LEFT($B10,FIND(" ",$B10,1)-1)&amp;"*",'Self-Assessment'!$B$5:$B$87,"*should*",'Self-Assessment'!$B$5:$B$87,"&lt;&gt;"&amp;"*shall*",'Self-Assessment'!$D$5:$D$87,"Not applicable")</f>
        <v>0</v>
      </c>
      <c r="W23" s="154"/>
      <c r="X23" s="154"/>
      <c r="Y23" s="155"/>
      <c r="Z23" s="147">
        <f t="shared" si="4"/>
        <v>0</v>
      </c>
      <c r="AA23" s="148"/>
      <c r="AB23" s="156"/>
      <c r="AC23" s="147">
        <f t="shared" si="5"/>
        <v>0</v>
      </c>
      <c r="AD23" s="148"/>
      <c r="AE23" s="156"/>
      <c r="AF23" s="147">
        <f t="shared" si="6"/>
        <v>0</v>
      </c>
      <c r="AG23" s="148"/>
      <c r="AH23" s="149"/>
      <c r="AI23" s="145" t="str">
        <f t="shared" si="3"/>
        <v>Incomplete</v>
      </c>
      <c r="AJ23" s="146"/>
      <c r="AK23" s="146"/>
      <c r="AL23" s="146"/>
    </row>
    <row r="24" spans="1:39" ht="14.5" customHeight="1" x14ac:dyDescent="0.35">
      <c r="B24" s="42" t="s">
        <v>173</v>
      </c>
      <c r="C24" s="51"/>
      <c r="D24" s="51"/>
      <c r="E24" s="52"/>
      <c r="F24" s="51"/>
      <c r="G24" s="51"/>
      <c r="H24" s="51"/>
      <c r="I24" s="51"/>
      <c r="J24" s="51"/>
      <c r="K24" s="51"/>
      <c r="L24" s="63"/>
      <c r="M24" s="167">
        <f>COUNTIFS('Self-Assessment'!$A$5:$A$87,LEFT($B11,FIND(" ",$B11,1)-1)&amp;"*",'Self-Assessment'!$B$5:$B$87,"*should*",'Self-Assessment'!$B$5:$B$87,"&lt;&gt;"&amp;"*shall*")</f>
        <v>3</v>
      </c>
      <c r="N24" s="168"/>
      <c r="O24" s="121">
        <f>COUNTIFS('Self-Assessment'!$A$5:$A$87,LEFT($B11,FIND(" ",$B11,1)-1)&amp;"*",'Self-Assessment'!$B$5:$B$87,"*should*",'Self-Assessment'!$B$5:$B$87,"&lt;&gt;"&amp;"*shall*",'Self-Assessment'!$D$5:$D$87,"Yes")</f>
        <v>0</v>
      </c>
      <c r="P24" s="122"/>
      <c r="Q24" s="123"/>
      <c r="R24" s="121">
        <f>COUNTIFS('Self-Assessment'!$A$5:$A$87,LEFT($B11,FIND(" ",$B11,1)-1)&amp;"*",'Self-Assessment'!$B$5:$B$87,"*should*",'Self-Assessment'!$B$5:$B$87,"&lt;&gt;"&amp;"*shall*",'Self-Assessment'!$D$5:$D$87,"No")</f>
        <v>0</v>
      </c>
      <c r="S24" s="122"/>
      <c r="T24" s="122"/>
      <c r="U24" s="123"/>
      <c r="V24" s="150">
        <f>COUNTIFS('Self-Assessment'!$A$5:$A$87,LEFT($B11,FIND(" ",$B11,1)-1)&amp;"*",'Self-Assessment'!$B$5:$B$87,"*should*",'Self-Assessment'!$B$5:$B$87,"&lt;&gt;"&amp;"*shall*",'Self-Assessment'!$D$5:$D$87,"Not applicable")</f>
        <v>0</v>
      </c>
      <c r="W24" s="151"/>
      <c r="X24" s="151"/>
      <c r="Y24" s="152"/>
      <c r="Z24" s="133">
        <f t="shared" si="4"/>
        <v>0</v>
      </c>
      <c r="AA24" s="134"/>
      <c r="AB24" s="157"/>
      <c r="AC24" s="133">
        <f t="shared" si="5"/>
        <v>0</v>
      </c>
      <c r="AD24" s="134"/>
      <c r="AE24" s="157"/>
      <c r="AF24" s="133">
        <f t="shared" si="6"/>
        <v>0</v>
      </c>
      <c r="AG24" s="134"/>
      <c r="AH24" s="135"/>
      <c r="AI24" s="143" t="str">
        <f t="shared" si="3"/>
        <v>Incomplete</v>
      </c>
      <c r="AJ24" s="144"/>
      <c r="AK24" s="144"/>
      <c r="AL24" s="144"/>
    </row>
    <row r="25" spans="1:39" ht="14.5" customHeight="1" x14ac:dyDescent="0.35">
      <c r="B25" s="46" t="s">
        <v>172</v>
      </c>
      <c r="C25" s="47"/>
      <c r="D25" s="47"/>
      <c r="E25" s="48"/>
      <c r="F25" s="47"/>
      <c r="G25" s="47"/>
      <c r="H25" s="47"/>
      <c r="I25" s="47"/>
      <c r="J25" s="47"/>
      <c r="K25" s="47"/>
      <c r="L25" s="65"/>
      <c r="M25" s="169">
        <f>COUNTIFS('Self-Assessment'!$A$5:$A$87,LEFT($B12,FIND(" ",$B12,1)-1)&amp;"*",'Self-Assessment'!$B$5:$B$87,"*should*",'Self-Assessment'!$B$5:$B$87,"&lt;&gt;"&amp;"*shall*")</f>
        <v>4</v>
      </c>
      <c r="N25" s="170"/>
      <c r="O25" s="130">
        <f>COUNTIFS('Self-Assessment'!$A$5:$A$87,LEFT($B12,FIND(" ",$B12,1)-1)&amp;"*",'Self-Assessment'!$B$5:$B$87,"*should*",'Self-Assessment'!$B$5:$B$87,"&lt;&gt;"&amp;"*shall*",'Self-Assessment'!$D$5:$D$87,"Yes")</f>
        <v>0</v>
      </c>
      <c r="P25" s="131"/>
      <c r="Q25" s="132"/>
      <c r="R25" s="130">
        <f>COUNTIFS('Self-Assessment'!$A$5:$A$87,LEFT($B12,FIND(" ",$B12,1)-1)&amp;"*",'Self-Assessment'!$B$5:$B$87,"*should*",'Self-Assessment'!$B$5:$B$87,"&lt;&gt;"&amp;"*shall*",'Self-Assessment'!$D$5:$D$87,"No")</f>
        <v>0</v>
      </c>
      <c r="S25" s="131"/>
      <c r="T25" s="131"/>
      <c r="U25" s="132"/>
      <c r="V25" s="153">
        <f>COUNTIFS('Self-Assessment'!$A$5:$A$87,LEFT($B12,FIND(" ",$B12,1)-1)&amp;"*",'Self-Assessment'!$B$5:$B$87,"*should*",'Self-Assessment'!$B$5:$B$87,"&lt;&gt;"&amp;"*shall*",'Self-Assessment'!$D$5:$D$87,"Not applicable")</f>
        <v>0</v>
      </c>
      <c r="W25" s="154"/>
      <c r="X25" s="154"/>
      <c r="Y25" s="155"/>
      <c r="Z25" s="147">
        <f t="shared" si="4"/>
        <v>0</v>
      </c>
      <c r="AA25" s="148"/>
      <c r="AB25" s="156"/>
      <c r="AC25" s="147">
        <f t="shared" si="5"/>
        <v>0</v>
      </c>
      <c r="AD25" s="148"/>
      <c r="AE25" s="156"/>
      <c r="AF25" s="147">
        <f t="shared" si="6"/>
        <v>0</v>
      </c>
      <c r="AG25" s="148"/>
      <c r="AH25" s="149"/>
      <c r="AI25" s="145" t="str">
        <f t="shared" si="3"/>
        <v>Incomplete</v>
      </c>
      <c r="AJ25" s="146"/>
      <c r="AK25" s="146"/>
      <c r="AL25" s="146"/>
    </row>
    <row r="26" spans="1:39" ht="14.5" customHeight="1" x14ac:dyDescent="0.35">
      <c r="B26" s="42" t="s">
        <v>95</v>
      </c>
      <c r="C26" s="51"/>
      <c r="D26" s="51"/>
      <c r="E26" s="52"/>
      <c r="F26" s="51"/>
      <c r="G26" s="51"/>
      <c r="H26" s="51"/>
      <c r="I26" s="51"/>
      <c r="J26" s="51"/>
      <c r="K26" s="51"/>
      <c r="L26" s="63"/>
      <c r="M26" s="167">
        <f>COUNTIFS('Self-Assessment'!$A$5:$A$87,LEFT($B13,FIND(" ",$B13,1)-1)&amp;"*",'Self-Assessment'!$B$5:$B$87,"*should*",'Self-Assessment'!$B$5:$B$87,"&lt;&gt;"&amp;"*shall*")</f>
        <v>3</v>
      </c>
      <c r="N26" s="168"/>
      <c r="O26" s="121">
        <f>COUNTIFS('Self-Assessment'!$A$5:$A$87,LEFT($B13,FIND(" ",$B13,1)-1)&amp;"*",'Self-Assessment'!$B$5:$B$87,"*should*",'Self-Assessment'!$B$5:$B$87,"&lt;&gt;"&amp;"*shall*",'Self-Assessment'!$D$5:$D$87,"Yes")</f>
        <v>0</v>
      </c>
      <c r="P26" s="122"/>
      <c r="Q26" s="123"/>
      <c r="R26" s="121">
        <f>COUNTIFS('Self-Assessment'!$A$5:$A$87,LEFT($B13,FIND(" ",$B13,1)-1)&amp;"*",'Self-Assessment'!$B$5:$B$87,"*should*",'Self-Assessment'!$B$5:$B$87,"&lt;&gt;"&amp;"*shall*",'Self-Assessment'!$D$5:$D$87,"No")</f>
        <v>0</v>
      </c>
      <c r="S26" s="122"/>
      <c r="T26" s="122"/>
      <c r="U26" s="123"/>
      <c r="V26" s="150">
        <f>COUNTIFS('Self-Assessment'!$A$5:$A$87,LEFT($B13,FIND(" ",$B13,1)-1)&amp;"*",'Self-Assessment'!$B$5:$B$87,"*should*",'Self-Assessment'!$B$5:$B$87,"&lt;&gt;"&amp;"*shall*",'Self-Assessment'!$D$5:$D$87,"Not applicable")</f>
        <v>0</v>
      </c>
      <c r="W26" s="151"/>
      <c r="X26" s="151"/>
      <c r="Y26" s="152"/>
      <c r="Z26" s="133">
        <f t="shared" si="4"/>
        <v>0</v>
      </c>
      <c r="AA26" s="134"/>
      <c r="AB26" s="157"/>
      <c r="AC26" s="133">
        <f t="shared" si="5"/>
        <v>0</v>
      </c>
      <c r="AD26" s="134"/>
      <c r="AE26" s="157"/>
      <c r="AF26" s="133">
        <f t="shared" si="6"/>
        <v>0</v>
      </c>
      <c r="AG26" s="134"/>
      <c r="AH26" s="135"/>
      <c r="AI26" s="143" t="str">
        <f t="shared" si="3"/>
        <v>Incomplete</v>
      </c>
      <c r="AJ26" s="144"/>
      <c r="AK26" s="144"/>
      <c r="AL26" s="144"/>
    </row>
    <row r="27" spans="1:39" ht="14.5" customHeight="1" x14ac:dyDescent="0.35">
      <c r="B27" s="46" t="s">
        <v>167</v>
      </c>
      <c r="C27" s="47"/>
      <c r="D27" s="47"/>
      <c r="E27" s="48"/>
      <c r="F27" s="47"/>
      <c r="G27" s="47"/>
      <c r="H27" s="47"/>
      <c r="I27" s="47"/>
      <c r="J27" s="47"/>
      <c r="K27" s="47"/>
      <c r="L27" s="65"/>
      <c r="M27" s="169">
        <f>COUNTIFS('Self-Assessment'!$A$5:$A$87,LEFT($B14,FIND(" ",$B14,1)-1)&amp;"*",'Self-Assessment'!$B$5:$B$87,"*should*",'Self-Assessment'!$B$5:$B$87,"&lt;&gt;"&amp;"*shall*")</f>
        <v>4</v>
      </c>
      <c r="N27" s="170"/>
      <c r="O27" s="130">
        <f>COUNTIFS('Self-Assessment'!$A$5:$A$87,LEFT($B14,FIND(" ",$B14,1)-1)&amp;"*",'Self-Assessment'!$B$5:$B$87,"*should*",'Self-Assessment'!$B$5:$B$87,"&lt;&gt;"&amp;"*shall*",'Self-Assessment'!$D$5:$D$87,"Yes")</f>
        <v>0</v>
      </c>
      <c r="P27" s="131"/>
      <c r="Q27" s="132"/>
      <c r="R27" s="130">
        <f>COUNTIFS('Self-Assessment'!$A$5:$A$87,LEFT($B14,FIND(" ",$B14,1)-1)&amp;"*",'Self-Assessment'!$B$5:$B$87,"*should*",'Self-Assessment'!$B$5:$B$87,"&lt;&gt;"&amp;"*shall*",'Self-Assessment'!$D$5:$D$87,"No")</f>
        <v>0</v>
      </c>
      <c r="S27" s="131"/>
      <c r="T27" s="131"/>
      <c r="U27" s="132"/>
      <c r="V27" s="153">
        <f>COUNTIFS('Self-Assessment'!$A$5:$A$87,LEFT($B14,FIND(" ",$B14,1)-1)&amp;"*",'Self-Assessment'!$B$5:$B$87,"*should*",'Self-Assessment'!$B$5:$B$87,"&lt;&gt;"&amp;"*shall*",'Self-Assessment'!$D$5:$D$87,"Not applicable")</f>
        <v>0</v>
      </c>
      <c r="W27" s="154"/>
      <c r="X27" s="154"/>
      <c r="Y27" s="155"/>
      <c r="Z27" s="147">
        <f t="shared" si="4"/>
        <v>0</v>
      </c>
      <c r="AA27" s="148"/>
      <c r="AB27" s="156"/>
      <c r="AC27" s="147">
        <f t="shared" si="5"/>
        <v>0</v>
      </c>
      <c r="AD27" s="148"/>
      <c r="AE27" s="156"/>
      <c r="AF27" s="147">
        <f t="shared" si="6"/>
        <v>0</v>
      </c>
      <c r="AG27" s="148"/>
      <c r="AH27" s="149"/>
      <c r="AI27" s="145" t="str">
        <f t="shared" si="3"/>
        <v>Incomplete</v>
      </c>
      <c r="AJ27" s="146"/>
      <c r="AK27" s="146"/>
      <c r="AL27" s="146"/>
    </row>
    <row r="28" spans="1:39" ht="14.5" customHeight="1" x14ac:dyDescent="0.35">
      <c r="B28" s="42" t="s">
        <v>96</v>
      </c>
      <c r="C28" s="51"/>
      <c r="D28" s="51"/>
      <c r="E28" s="52"/>
      <c r="F28" s="51"/>
      <c r="G28" s="51"/>
      <c r="H28" s="51"/>
      <c r="I28" s="51"/>
      <c r="J28" s="51"/>
      <c r="K28" s="51"/>
      <c r="L28" s="63"/>
      <c r="M28" s="167">
        <f>COUNTIFS('Self-Assessment'!$A$5:$A$87,LEFT($B15,FIND(" ",$B15,1)-1)&amp;"*",'Self-Assessment'!$B$5:$B$87,"*should*",'Self-Assessment'!$B$5:$B$87,"&lt;&gt;"&amp;"*shall*")</f>
        <v>2</v>
      </c>
      <c r="N28" s="168"/>
      <c r="O28" s="121">
        <f>COUNTIFS('Self-Assessment'!$A$5:$A$87,LEFT($B15,FIND(" ",$B15,1)-1)&amp;"*",'Self-Assessment'!$B$5:$B$87,"*should*",'Self-Assessment'!$B$5:$B$87,"&lt;&gt;"&amp;"*shall*",'Self-Assessment'!$D$5:$D$87,"Yes")</f>
        <v>0</v>
      </c>
      <c r="P28" s="122"/>
      <c r="Q28" s="123"/>
      <c r="R28" s="121">
        <f>COUNTIFS('Self-Assessment'!$A$5:$A$87,LEFT($B15,FIND(" ",$B15,1)-1)&amp;"*",'Self-Assessment'!$B$5:$B$87,"*should*",'Self-Assessment'!$B$5:$B$87,"&lt;&gt;"&amp;"*shall*",'Self-Assessment'!$D$5:$D$87,"No")</f>
        <v>0</v>
      </c>
      <c r="S28" s="122"/>
      <c r="T28" s="122"/>
      <c r="U28" s="123"/>
      <c r="V28" s="150">
        <f>COUNTIFS('Self-Assessment'!$A$5:$A$87,LEFT($B15,FIND(" ",$B15,1)-1)&amp;"*",'Self-Assessment'!$B$5:$B$87,"*should*",'Self-Assessment'!$B$5:$B$87,"&lt;&gt;"&amp;"*shall*",'Self-Assessment'!$D$5:$D$87,"Not applicable")</f>
        <v>0</v>
      </c>
      <c r="W28" s="151"/>
      <c r="X28" s="151"/>
      <c r="Y28" s="152"/>
      <c r="Z28" s="133">
        <f t="shared" si="4"/>
        <v>0</v>
      </c>
      <c r="AA28" s="134"/>
      <c r="AB28" s="157"/>
      <c r="AC28" s="133">
        <f t="shared" si="5"/>
        <v>0</v>
      </c>
      <c r="AD28" s="134"/>
      <c r="AE28" s="157"/>
      <c r="AF28" s="133">
        <f t="shared" si="6"/>
        <v>0</v>
      </c>
      <c r="AG28" s="134"/>
      <c r="AH28" s="135"/>
      <c r="AI28" s="143" t="str">
        <f t="shared" si="3"/>
        <v>Incomplete</v>
      </c>
      <c r="AJ28" s="144"/>
      <c r="AK28" s="144"/>
      <c r="AL28" s="144"/>
    </row>
    <row r="29" spans="1:39" ht="14.5" customHeight="1" x14ac:dyDescent="0.35">
      <c r="B29" s="54"/>
      <c r="C29" s="55"/>
      <c r="D29" s="55"/>
      <c r="E29" s="55"/>
      <c r="F29" s="56"/>
      <c r="G29" s="55"/>
      <c r="H29" s="55"/>
      <c r="I29" s="55"/>
      <c r="J29" s="55"/>
      <c r="K29" s="55"/>
      <c r="L29" s="57" t="s">
        <v>99</v>
      </c>
      <c r="M29" s="171">
        <f>SUM(M20:M28)</f>
        <v>27</v>
      </c>
      <c r="N29" s="172"/>
      <c r="O29" s="124">
        <f t="shared" ref="O29" si="7">SUM(O20:O28)</f>
        <v>0</v>
      </c>
      <c r="P29" s="125"/>
      <c r="Q29" s="126"/>
      <c r="R29" s="124">
        <f>SUM(R20:R28)</f>
        <v>0</v>
      </c>
      <c r="S29" s="125"/>
      <c r="T29" s="125"/>
      <c r="U29" s="126"/>
      <c r="V29" s="158">
        <f>SUM(V20:V28)</f>
        <v>0</v>
      </c>
      <c r="W29" s="159"/>
      <c r="X29" s="159"/>
      <c r="Y29" s="160"/>
      <c r="Z29" s="136">
        <f>O29/M29</f>
        <v>0</v>
      </c>
      <c r="AA29" s="137"/>
      <c r="AB29" s="138"/>
      <c r="AC29" s="136">
        <f>R29/M29</f>
        <v>0</v>
      </c>
      <c r="AD29" s="137"/>
      <c r="AE29" s="138"/>
      <c r="AF29" s="136">
        <f>V29/M29</f>
        <v>0</v>
      </c>
      <c r="AG29" s="137"/>
      <c r="AH29" s="138"/>
      <c r="AI29" s="119" t="str">
        <f t="shared" si="3"/>
        <v>Incomplete</v>
      </c>
      <c r="AJ29" s="120"/>
      <c r="AK29" s="120"/>
      <c r="AL29" s="120"/>
    </row>
    <row r="30" spans="1:39" ht="14.5" customHeight="1" x14ac:dyDescent="0.35"/>
    <row r="31" spans="1:39" s="30" customFormat="1" ht="27.65" customHeight="1" x14ac:dyDescent="0.35">
      <c r="A31" s="175" t="str">
        <f>IF(O16=M16,"Congratulations! Your organisation is ready for Cyber Essentials certification. Do proceed to prepare the relevant supporting documents and approach your certification body to apply for certification.",IF(AND(R16&gt;0,O16+R16=M16),"Your organisation is not ready for Cyber Essential certification. To be eligible for Cyber Essentials mark, all the 'shall' requirements have to be implemented.","You have not completed the self-assessment questionnaire. Do fill up the self-assessment questionnaire to find out if your organisation is ready for Cyber Essentials certification."))</f>
        <v>You have not completed the self-assessment questionnaire. Do fill up the self-assessment questionnaire to find out if your organisation is ready for Cyber Essentials certification.</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row>
    <row r="32" spans="1:39" ht="14.5" customHeight="1" x14ac:dyDescent="0.35"/>
    <row r="33" ht="14.5" customHeight="1" x14ac:dyDescent="0.35"/>
  </sheetData>
  <sheetProtection algorithmName="SHA-512" hashValue="02XFaSoOLJweB1uwyaeaiwK0REtIbIMymHqoA9BVQERuLRmz5nnbck/SZfNxawJ1Hif8uX2+qNmdbf69bdeYCw==" saltValue="s7xXl/MeA/ktUKML4txvjQ==" spinCount="100000" sheet="1" objects="1" scenarios="1"/>
  <mergeCells count="190">
    <mergeCell ref="M5:AH5"/>
    <mergeCell ref="M18:AH18"/>
    <mergeCell ref="A31:AM31"/>
    <mergeCell ref="AC11:AE11"/>
    <mergeCell ref="AC12:AE12"/>
    <mergeCell ref="AC13:AE13"/>
    <mergeCell ref="AC14:AE14"/>
    <mergeCell ref="AC15:AE15"/>
    <mergeCell ref="AC6:AE6"/>
    <mergeCell ref="AC7:AE7"/>
    <mergeCell ref="AC8:AE8"/>
    <mergeCell ref="AC9:AE9"/>
    <mergeCell ref="AC10:AE10"/>
    <mergeCell ref="V6:W6"/>
    <mergeCell ref="V7:W7"/>
    <mergeCell ref="V8:W8"/>
    <mergeCell ref="V9:W9"/>
    <mergeCell ref="V10:W10"/>
    <mergeCell ref="V11:W11"/>
    <mergeCell ref="V12:W12"/>
    <mergeCell ref="V13:W13"/>
    <mergeCell ref="V14:W14"/>
    <mergeCell ref="V15:W15"/>
    <mergeCell ref="V16:W16"/>
    <mergeCell ref="AC28:AE28"/>
    <mergeCell ref="AC29:AE29"/>
    <mergeCell ref="AC19:AE19"/>
    <mergeCell ref="AC20:AE20"/>
    <mergeCell ref="AC21:AE21"/>
    <mergeCell ref="AC22:AE22"/>
    <mergeCell ref="M29:N29"/>
    <mergeCell ref="AC16:AE16"/>
    <mergeCell ref="M24:N24"/>
    <mergeCell ref="M25:N25"/>
    <mergeCell ref="M26:N26"/>
    <mergeCell ref="M27:N27"/>
    <mergeCell ref="M28:N28"/>
    <mergeCell ref="M19:N19"/>
    <mergeCell ref="M20:N20"/>
    <mergeCell ref="M21:N21"/>
    <mergeCell ref="M22:N22"/>
    <mergeCell ref="M23:N23"/>
    <mergeCell ref="M16:N16"/>
    <mergeCell ref="O21:Q21"/>
    <mergeCell ref="O22:Q22"/>
    <mergeCell ref="O23:Q23"/>
    <mergeCell ref="O24:Q24"/>
    <mergeCell ref="O25:Q25"/>
    <mergeCell ref="M11:N11"/>
    <mergeCell ref="M12:N12"/>
    <mergeCell ref="M13:N13"/>
    <mergeCell ref="M14:N14"/>
    <mergeCell ref="M15:N15"/>
    <mergeCell ref="M6:N6"/>
    <mergeCell ref="M7:N7"/>
    <mergeCell ref="M8:N8"/>
    <mergeCell ref="M9:N9"/>
    <mergeCell ref="M10:N10"/>
    <mergeCell ref="O6:Q6"/>
    <mergeCell ref="R6:U6"/>
    <mergeCell ref="X6:Y6"/>
    <mergeCell ref="O7:Q7"/>
    <mergeCell ref="O8:Q8"/>
    <mergeCell ref="O9:Q9"/>
    <mergeCell ref="O10:Q10"/>
    <mergeCell ref="O11:Q11"/>
    <mergeCell ref="O12:Q12"/>
    <mergeCell ref="X7:Y7"/>
    <mergeCell ref="X8:Y8"/>
    <mergeCell ref="X9:Y9"/>
    <mergeCell ref="X10:Y10"/>
    <mergeCell ref="X11:Y11"/>
    <mergeCell ref="X12:Y12"/>
    <mergeCell ref="R7:U7"/>
    <mergeCell ref="R8:U8"/>
    <mergeCell ref="R9:U9"/>
    <mergeCell ref="R10:U10"/>
    <mergeCell ref="R11:U11"/>
    <mergeCell ref="R12:U12"/>
    <mergeCell ref="R13:U13"/>
    <mergeCell ref="R14:U14"/>
    <mergeCell ref="R15:U15"/>
    <mergeCell ref="X13:Y13"/>
    <mergeCell ref="X14:Y14"/>
    <mergeCell ref="X15:Y15"/>
    <mergeCell ref="X16:Y16"/>
    <mergeCell ref="O19:Q19"/>
    <mergeCell ref="O20:Q20"/>
    <mergeCell ref="O13:Q13"/>
    <mergeCell ref="O14:Q14"/>
    <mergeCell ref="O15:Q15"/>
    <mergeCell ref="O16:Q16"/>
    <mergeCell ref="R16:U16"/>
    <mergeCell ref="O26:Q26"/>
    <mergeCell ref="O27:Q27"/>
    <mergeCell ref="O28:Q28"/>
    <mergeCell ref="O29:Q29"/>
    <mergeCell ref="R19:U19"/>
    <mergeCell ref="R20:U20"/>
    <mergeCell ref="R21:U21"/>
    <mergeCell ref="R22:U22"/>
    <mergeCell ref="R23:U23"/>
    <mergeCell ref="R24:U24"/>
    <mergeCell ref="R25:U25"/>
    <mergeCell ref="R26:U26"/>
    <mergeCell ref="R27:U27"/>
    <mergeCell ref="R28:U28"/>
    <mergeCell ref="R29:U29"/>
    <mergeCell ref="V28:Y28"/>
    <mergeCell ref="V29:Y29"/>
    <mergeCell ref="Z19:AB19"/>
    <mergeCell ref="Z20:AB20"/>
    <mergeCell ref="Z21:AB21"/>
    <mergeCell ref="Z22:AB22"/>
    <mergeCell ref="Z23:AB23"/>
    <mergeCell ref="Z24:AB24"/>
    <mergeCell ref="Z25:AB25"/>
    <mergeCell ref="Z26:AB26"/>
    <mergeCell ref="Z27:AB27"/>
    <mergeCell ref="Z28:AB28"/>
    <mergeCell ref="Z29:AB29"/>
    <mergeCell ref="AF21:AH21"/>
    <mergeCell ref="AF22:AH22"/>
    <mergeCell ref="AF23:AH23"/>
    <mergeCell ref="AF24:AH24"/>
    <mergeCell ref="AF25:AH25"/>
    <mergeCell ref="AF26:AH26"/>
    <mergeCell ref="AF27:AH27"/>
    <mergeCell ref="V19:Y19"/>
    <mergeCell ref="V20:Y20"/>
    <mergeCell ref="V21:Y21"/>
    <mergeCell ref="V22:Y22"/>
    <mergeCell ref="V23:Y23"/>
    <mergeCell ref="V24:Y24"/>
    <mergeCell ref="V25:Y25"/>
    <mergeCell ref="V26:Y26"/>
    <mergeCell ref="V27:Y27"/>
    <mergeCell ref="AC23:AE23"/>
    <mergeCell ref="AC24:AE24"/>
    <mergeCell ref="AC25:AE25"/>
    <mergeCell ref="AC26:AE26"/>
    <mergeCell ref="AC27:AE27"/>
    <mergeCell ref="AF29:AH29"/>
    <mergeCell ref="AI6:AL6"/>
    <mergeCell ref="AI7:AL7"/>
    <mergeCell ref="AI8:AL8"/>
    <mergeCell ref="AI9:AL9"/>
    <mergeCell ref="AI10:AL10"/>
    <mergeCell ref="AI11:AL11"/>
    <mergeCell ref="AI12:AL12"/>
    <mergeCell ref="AI13:AL13"/>
    <mergeCell ref="AI14:AL14"/>
    <mergeCell ref="AI15:AL15"/>
    <mergeCell ref="AI16:AL16"/>
    <mergeCell ref="AI19:AL19"/>
    <mergeCell ref="AI20:AL20"/>
    <mergeCell ref="AI21:AL21"/>
    <mergeCell ref="AI22:AL22"/>
    <mergeCell ref="AI23:AL23"/>
    <mergeCell ref="AI24:AL24"/>
    <mergeCell ref="AI25:AL25"/>
    <mergeCell ref="AI26:AL26"/>
    <mergeCell ref="AI27:AL27"/>
    <mergeCell ref="AI28:AL28"/>
    <mergeCell ref="AF19:AH19"/>
    <mergeCell ref="AF20:AH20"/>
    <mergeCell ref="AI29:AL29"/>
    <mergeCell ref="Z15:AB15"/>
    <mergeCell ref="Z16:AB16"/>
    <mergeCell ref="AF6:AH6"/>
    <mergeCell ref="AF7:AH7"/>
    <mergeCell ref="AF8:AH8"/>
    <mergeCell ref="AF9:AH9"/>
    <mergeCell ref="AF10:AH10"/>
    <mergeCell ref="AF11:AH11"/>
    <mergeCell ref="AF12:AH12"/>
    <mergeCell ref="AF13:AH13"/>
    <mergeCell ref="AF14:AH14"/>
    <mergeCell ref="AF15:AH15"/>
    <mergeCell ref="AF16:AH16"/>
    <mergeCell ref="Z6:AB6"/>
    <mergeCell ref="Z7:AB7"/>
    <mergeCell ref="Z8:AB8"/>
    <mergeCell ref="Z9:AB9"/>
    <mergeCell ref="Z10:AB10"/>
    <mergeCell ref="Z11:AB11"/>
    <mergeCell ref="Z12:AB12"/>
    <mergeCell ref="Z13:AB13"/>
    <mergeCell ref="Z14:AB14"/>
    <mergeCell ref="AF28:AH28"/>
  </mergeCells>
  <conditionalFormatting sqref="V7:V15">
    <cfRule type="dataBar" priority="64">
      <dataBar showValue="0">
        <cfvo type="num" val="0"/>
        <cfvo type="num" val="1"/>
        <color theme="5"/>
      </dataBar>
      <extLst>
        <ext xmlns:x14="http://schemas.microsoft.com/office/spreadsheetml/2009/9/main" uri="{B025F937-C7B1-47D3-B67F-A62EFF666E3E}">
          <x14:id>{B880DA9A-5309-4EC8-AC04-2F4F1AEEFB2E}</x14:id>
        </ext>
      </extLst>
    </cfRule>
    <cfRule type="dataBar" priority="66">
      <dataBar>
        <cfvo type="num" val="0"/>
        <cfvo type="num" val="1"/>
        <color theme="5"/>
      </dataBar>
      <extLst>
        <ext xmlns:x14="http://schemas.microsoft.com/office/spreadsheetml/2009/9/main" uri="{B025F937-C7B1-47D3-B67F-A62EFF666E3E}">
          <x14:id>{F13B00FB-1161-4783-8AB7-B1BE9F7D1924}</x14:id>
        </ext>
      </extLst>
    </cfRule>
    <cfRule type="dataBar" priority="67">
      <dataBar>
        <cfvo type="percent" val="0"/>
        <cfvo type="percentile" val="100"/>
        <color theme="5"/>
      </dataBar>
      <extLst>
        <ext xmlns:x14="http://schemas.microsoft.com/office/spreadsheetml/2009/9/main" uri="{B025F937-C7B1-47D3-B67F-A62EFF666E3E}">
          <x14:id>{0B213A5B-D75E-40B1-BE40-04B65F0B3108}</x14:id>
        </ext>
      </extLst>
    </cfRule>
    <cfRule type="dataBar" priority="68">
      <dataBar>
        <cfvo type="min"/>
        <cfvo type="max"/>
        <color theme="5"/>
      </dataBar>
      <extLst>
        <ext xmlns:x14="http://schemas.microsoft.com/office/spreadsheetml/2009/9/main" uri="{B025F937-C7B1-47D3-B67F-A62EFF666E3E}">
          <x14:id>{95451E5C-443B-4B6E-9773-68F8607BE471}</x14:id>
        </ext>
      </extLst>
    </cfRule>
    <cfRule type="dataBar" priority="69">
      <dataBar>
        <cfvo type="min"/>
        <cfvo type="max"/>
        <color theme="5"/>
      </dataBar>
      <extLst>
        <ext xmlns:x14="http://schemas.microsoft.com/office/spreadsheetml/2009/9/main" uri="{B025F937-C7B1-47D3-B67F-A62EFF666E3E}">
          <x14:id>{2245AC90-83D8-4840-A1BA-4E5FAF544D5A}</x14:id>
        </ext>
      </extLst>
    </cfRule>
    <cfRule type="dataBar" priority="70">
      <dataBar>
        <cfvo type="min"/>
        <cfvo type="max"/>
        <color rgb="FF638EC6"/>
      </dataBar>
      <extLst>
        <ext xmlns:x14="http://schemas.microsoft.com/office/spreadsheetml/2009/9/main" uri="{B025F937-C7B1-47D3-B67F-A62EFF666E3E}">
          <x14:id>{2FD515B7-5887-46E0-8B2A-A72F3413CF4E}</x14:id>
        </ext>
      </extLst>
    </cfRule>
  </conditionalFormatting>
  <conditionalFormatting sqref="V16">
    <cfRule type="dataBar" priority="53">
      <dataBar showValue="0">
        <cfvo type="num" val="0"/>
        <cfvo type="num" val="1"/>
        <color theme="5"/>
      </dataBar>
      <extLst>
        <ext xmlns:x14="http://schemas.microsoft.com/office/spreadsheetml/2009/9/main" uri="{B025F937-C7B1-47D3-B67F-A62EFF666E3E}">
          <x14:id>{984100D2-B6A3-43D3-BF49-C95853E456E4}</x14:id>
        </ext>
      </extLst>
    </cfRule>
    <cfRule type="dataBar" priority="54">
      <dataBar showValue="0">
        <cfvo type="min"/>
        <cfvo type="max"/>
        <color rgb="FF638EC6"/>
      </dataBar>
      <extLst>
        <ext xmlns:x14="http://schemas.microsoft.com/office/spreadsheetml/2009/9/main" uri="{B025F937-C7B1-47D3-B67F-A62EFF666E3E}">
          <x14:id>{458D778A-14F9-4E3E-B019-E73207D16F2D}</x14:id>
        </ext>
      </extLst>
    </cfRule>
    <cfRule type="dataBar" priority="55">
      <dataBar>
        <cfvo type="num" val="0"/>
        <cfvo type="num" val="1"/>
        <color theme="5"/>
      </dataBar>
      <extLst>
        <ext xmlns:x14="http://schemas.microsoft.com/office/spreadsheetml/2009/9/main" uri="{B025F937-C7B1-47D3-B67F-A62EFF666E3E}">
          <x14:id>{FE238F01-A86D-417B-9B84-8DBB12059D79}</x14:id>
        </ext>
      </extLst>
    </cfRule>
    <cfRule type="dataBar" priority="56">
      <dataBar>
        <cfvo type="percent" val="0"/>
        <cfvo type="percentile" val="100"/>
        <color theme="5"/>
      </dataBar>
      <extLst>
        <ext xmlns:x14="http://schemas.microsoft.com/office/spreadsheetml/2009/9/main" uri="{B025F937-C7B1-47D3-B67F-A62EFF666E3E}">
          <x14:id>{4B5BD56E-8F0B-442F-B867-01B69B2F15D6}</x14:id>
        </ext>
      </extLst>
    </cfRule>
    <cfRule type="dataBar" priority="57">
      <dataBar>
        <cfvo type="min"/>
        <cfvo type="max"/>
        <color theme="5"/>
      </dataBar>
      <extLst>
        <ext xmlns:x14="http://schemas.microsoft.com/office/spreadsheetml/2009/9/main" uri="{B025F937-C7B1-47D3-B67F-A62EFF666E3E}">
          <x14:id>{9B63EFCA-CA23-45E1-B42E-D16E1DC0A0B1}</x14:id>
        </ext>
      </extLst>
    </cfRule>
    <cfRule type="dataBar" priority="58">
      <dataBar>
        <cfvo type="min"/>
        <cfvo type="max"/>
        <color theme="5"/>
      </dataBar>
      <extLst>
        <ext xmlns:x14="http://schemas.microsoft.com/office/spreadsheetml/2009/9/main" uri="{B025F937-C7B1-47D3-B67F-A62EFF666E3E}">
          <x14:id>{69922ED6-EC2A-4061-89B3-5B5C3658C4E6}</x14:id>
        </ext>
      </extLst>
    </cfRule>
    <cfRule type="dataBar" priority="59">
      <dataBar>
        <cfvo type="min"/>
        <cfvo type="max"/>
        <color rgb="FF638EC6"/>
      </dataBar>
      <extLst>
        <ext xmlns:x14="http://schemas.microsoft.com/office/spreadsheetml/2009/9/main" uri="{B025F937-C7B1-47D3-B67F-A62EFF666E3E}">
          <x14:id>{45E7B22B-F7FE-4E7A-88ED-390DCBD5B493}</x14:id>
        </ext>
      </extLst>
    </cfRule>
  </conditionalFormatting>
  <conditionalFormatting sqref="X7:X15 V7:V15">
    <cfRule type="dataBar" priority="80">
      <dataBar showValue="0">
        <cfvo type="min"/>
        <cfvo type="max"/>
        <color rgb="FF638EC6"/>
      </dataBar>
      <extLst>
        <ext xmlns:x14="http://schemas.microsoft.com/office/spreadsheetml/2009/9/main" uri="{B025F937-C7B1-47D3-B67F-A62EFF666E3E}">
          <x14:id>{1C2A4277-BDCD-44B7-AB9B-994F9F14C053}</x14:id>
        </ext>
      </extLst>
    </cfRule>
  </conditionalFormatting>
  <conditionalFormatting sqref="X7:X15">
    <cfRule type="dataBar" priority="63">
      <dataBar showValue="0">
        <cfvo type="num" val="0"/>
        <cfvo type="num" val="1"/>
        <color theme="9"/>
      </dataBar>
      <extLst>
        <ext xmlns:x14="http://schemas.microsoft.com/office/spreadsheetml/2009/9/main" uri="{B025F937-C7B1-47D3-B67F-A62EFF666E3E}">
          <x14:id>{547F4F07-D336-4249-8120-F16AC36422DB}</x14:id>
        </ext>
      </extLst>
    </cfRule>
    <cfRule type="dataBar" priority="71">
      <dataBar>
        <cfvo type="min"/>
        <cfvo type="max"/>
        <color theme="9"/>
      </dataBar>
      <extLst>
        <ext xmlns:x14="http://schemas.microsoft.com/office/spreadsheetml/2009/9/main" uri="{B025F937-C7B1-47D3-B67F-A62EFF666E3E}">
          <x14:id>{72C4BAE3-7BF4-45A5-8C33-9032F1C3047F}</x14:id>
        </ext>
      </extLst>
    </cfRule>
    <cfRule type="dataBar" priority="72">
      <dataBar>
        <cfvo type="min"/>
        <cfvo type="max"/>
        <color rgb="FF638EC6"/>
      </dataBar>
      <extLst>
        <ext xmlns:x14="http://schemas.microsoft.com/office/spreadsheetml/2009/9/main" uri="{B025F937-C7B1-47D3-B67F-A62EFF666E3E}">
          <x14:id>{0EE0408A-527B-4FBB-83D8-72F2A8E96ED0}</x14:id>
        </ext>
      </extLst>
    </cfRule>
  </conditionalFormatting>
  <conditionalFormatting sqref="X16">
    <cfRule type="dataBar" priority="49">
      <dataBar showValue="0">
        <cfvo type="num" val="0"/>
        <cfvo type="num" val="1"/>
        <color theme="9"/>
      </dataBar>
      <extLst>
        <ext xmlns:x14="http://schemas.microsoft.com/office/spreadsheetml/2009/9/main" uri="{B025F937-C7B1-47D3-B67F-A62EFF666E3E}">
          <x14:id>{4A66B7A5-E2B5-436A-952C-8C5D3A85F700}</x14:id>
        </ext>
      </extLst>
    </cfRule>
    <cfRule type="dataBar" priority="50">
      <dataBar showValue="0">
        <cfvo type="min"/>
        <cfvo type="max"/>
        <color rgb="FF638EC6"/>
      </dataBar>
      <extLst>
        <ext xmlns:x14="http://schemas.microsoft.com/office/spreadsheetml/2009/9/main" uri="{B025F937-C7B1-47D3-B67F-A62EFF666E3E}">
          <x14:id>{1300D802-A0C4-46DC-9C6D-A3DBFCB533DB}</x14:id>
        </ext>
      </extLst>
    </cfRule>
    <cfRule type="dataBar" priority="51">
      <dataBar>
        <cfvo type="min"/>
        <cfvo type="max"/>
        <color theme="9"/>
      </dataBar>
      <extLst>
        <ext xmlns:x14="http://schemas.microsoft.com/office/spreadsheetml/2009/9/main" uri="{B025F937-C7B1-47D3-B67F-A62EFF666E3E}">
          <x14:id>{2BF1B772-45DA-47F7-86FC-40F7AD58C22B}</x14:id>
        </ext>
      </extLst>
    </cfRule>
    <cfRule type="dataBar" priority="52">
      <dataBar>
        <cfvo type="min"/>
        <cfvo type="max"/>
        <color rgb="FF638EC6"/>
      </dataBar>
      <extLst>
        <ext xmlns:x14="http://schemas.microsoft.com/office/spreadsheetml/2009/9/main" uri="{B025F937-C7B1-47D3-B67F-A62EFF666E3E}">
          <x14:id>{20609B1A-6EE9-493E-952C-DE07439497D8}</x14:id>
        </ext>
      </extLst>
    </cfRule>
  </conditionalFormatting>
  <conditionalFormatting sqref="AI7:AI16">
    <cfRule type="cellIs" dxfId="5" priority="46" operator="equal">
      <formula>"Incomplete"</formula>
    </cfRule>
    <cfRule type="cellIs" dxfId="4" priority="47" operator="equal">
      <formula>"Pass"</formula>
    </cfRule>
    <cfRule type="cellIs" dxfId="3" priority="48" operator="equal">
      <formula>"Fail"</formula>
    </cfRule>
  </conditionalFormatting>
  <conditionalFormatting sqref="AI20:AI29">
    <cfRule type="cellIs" dxfId="2" priority="13" operator="equal">
      <formula>"Incomplete"</formula>
    </cfRule>
    <cfRule type="cellIs" dxfId="1" priority="14" operator="equal">
      <formula>"Pass"</formula>
    </cfRule>
    <cfRule type="cellIs" dxfId="0" priority="15" operator="equal">
      <formula>"Fail"</formula>
    </cfRule>
  </conditionalFormatting>
  <printOptions horizontalCentered="1"/>
  <pageMargins left="0.23622047244094491" right="0.23622047244094491" top="0.74803149606299213" bottom="0.74803149606299213" header="0.31496062992125984" footer="0.31496062992125984"/>
  <pageSetup paperSize="9" orientation="landscape" r:id="rId1"/>
  <headerFooter>
    <oddHeader>&amp;L&amp;10 Cyber Essentials mark — Self-assessment questionnaire</oddHeader>
    <oddFooter>&amp;L&amp;10Date: &amp;D&amp;C&amp;10CONFIDENTIAL&amp;R&amp;10Page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880DA9A-5309-4EC8-AC04-2F4F1AEEFB2E}">
            <x14:dataBar minLength="0" maxLength="100" gradient="0" direction="rightToLeft">
              <x14:cfvo type="num">
                <xm:f>0</xm:f>
              </x14:cfvo>
              <x14:cfvo type="num">
                <xm:f>1</xm:f>
              </x14:cfvo>
              <x14:negativeFillColor rgb="FFFF0000"/>
              <x14:axisColor rgb="FF000000"/>
            </x14:dataBar>
          </x14:cfRule>
          <x14:cfRule type="dataBar" id="{F13B00FB-1161-4783-8AB7-B1BE9F7D1924}">
            <x14:dataBar minLength="0" maxLength="100" gradient="0" direction="rightToLeft">
              <x14:cfvo type="num">
                <xm:f>0</xm:f>
              </x14:cfvo>
              <x14:cfvo type="num">
                <xm:f>1</xm:f>
              </x14:cfvo>
              <x14:negativeFillColor rgb="FFFF0000"/>
              <x14:axisColor rgb="FF000000"/>
            </x14:dataBar>
          </x14:cfRule>
          <x14:cfRule type="dataBar" id="{0B213A5B-D75E-40B1-BE40-04B65F0B3108}">
            <x14:dataBar minLength="0" maxLength="100" gradient="0" direction="rightToLeft">
              <x14:cfvo type="percent">
                <xm:f>0</xm:f>
              </x14:cfvo>
              <x14:cfvo type="percentile">
                <xm:f>100</xm:f>
              </x14:cfvo>
              <x14:negativeFillColor rgb="FFFF0000"/>
              <x14:axisColor rgb="FF000000"/>
            </x14:dataBar>
          </x14:cfRule>
          <x14:cfRule type="dataBar" id="{95451E5C-443B-4B6E-9773-68F8607BE471}">
            <x14:dataBar minLength="0" maxLength="100" gradient="0" direction="rightToLeft">
              <x14:cfvo type="autoMin"/>
              <x14:cfvo type="autoMax"/>
              <x14:negativeFillColor rgb="FFFF0000"/>
              <x14:axisColor rgb="FF000000"/>
            </x14:dataBar>
          </x14:cfRule>
          <x14:cfRule type="dataBar" id="{2245AC90-83D8-4840-A1BA-4E5FAF544D5A}">
            <x14:dataBar minLength="0" maxLength="100" gradient="0" direction="leftToRight">
              <x14:cfvo type="autoMin"/>
              <x14:cfvo type="autoMax"/>
              <x14:negativeFillColor rgb="FFFF0000"/>
              <x14:axisColor rgb="FF000000"/>
            </x14:dataBar>
          </x14:cfRule>
          <x14:cfRule type="dataBar" id="{2FD515B7-5887-46E0-8B2A-A72F3413CF4E}">
            <x14:dataBar minLength="0" maxLength="100" gradient="0">
              <x14:cfvo type="autoMin"/>
              <x14:cfvo type="autoMax"/>
              <x14:negativeFillColor rgb="FFFF0000"/>
              <x14:axisColor rgb="FF000000"/>
            </x14:dataBar>
          </x14:cfRule>
          <xm:sqref>V7:V15</xm:sqref>
        </x14:conditionalFormatting>
        <x14:conditionalFormatting xmlns:xm="http://schemas.microsoft.com/office/excel/2006/main">
          <x14:cfRule type="dataBar" id="{984100D2-B6A3-43D3-BF49-C95853E456E4}">
            <x14:dataBar minLength="0" maxLength="100" gradient="0" direction="rightToLeft">
              <x14:cfvo type="num">
                <xm:f>0</xm:f>
              </x14:cfvo>
              <x14:cfvo type="num">
                <xm:f>1</xm:f>
              </x14:cfvo>
              <x14:negativeFillColor rgb="FFFF0000"/>
              <x14:axisColor rgb="FF000000"/>
            </x14:dataBar>
          </x14:cfRule>
          <x14:cfRule type="dataBar" id="{458D778A-14F9-4E3E-B019-E73207D16F2D}">
            <x14:dataBar minLength="0" maxLength="100" gradient="0">
              <x14:cfvo type="autoMin"/>
              <x14:cfvo type="autoMax"/>
              <x14:negativeFillColor rgb="FFFF0000"/>
              <x14:axisColor rgb="FF000000"/>
            </x14:dataBar>
          </x14:cfRule>
          <x14:cfRule type="dataBar" id="{FE238F01-A86D-417B-9B84-8DBB12059D79}">
            <x14:dataBar minLength="0" maxLength="100" gradient="0" direction="rightToLeft">
              <x14:cfvo type="num">
                <xm:f>0</xm:f>
              </x14:cfvo>
              <x14:cfvo type="num">
                <xm:f>1</xm:f>
              </x14:cfvo>
              <x14:negativeFillColor rgb="FFFF0000"/>
              <x14:axisColor rgb="FF000000"/>
            </x14:dataBar>
          </x14:cfRule>
          <x14:cfRule type="dataBar" id="{4B5BD56E-8F0B-442F-B867-01B69B2F15D6}">
            <x14:dataBar minLength="0" maxLength="100" gradient="0" direction="rightToLeft">
              <x14:cfvo type="percent">
                <xm:f>0</xm:f>
              </x14:cfvo>
              <x14:cfvo type="percentile">
                <xm:f>100</xm:f>
              </x14:cfvo>
              <x14:negativeFillColor rgb="FFFF0000"/>
              <x14:axisColor rgb="FF000000"/>
            </x14:dataBar>
          </x14:cfRule>
          <x14:cfRule type="dataBar" id="{9B63EFCA-CA23-45E1-B42E-D16E1DC0A0B1}">
            <x14:dataBar minLength="0" maxLength="100" gradient="0" direction="rightToLeft">
              <x14:cfvo type="autoMin"/>
              <x14:cfvo type="autoMax"/>
              <x14:negativeFillColor rgb="FFFF0000"/>
              <x14:axisColor rgb="FF000000"/>
            </x14:dataBar>
          </x14:cfRule>
          <x14:cfRule type="dataBar" id="{69922ED6-EC2A-4061-89B3-5B5C3658C4E6}">
            <x14:dataBar minLength="0" maxLength="100" gradient="0" direction="leftToRight">
              <x14:cfvo type="autoMin"/>
              <x14:cfvo type="autoMax"/>
              <x14:negativeFillColor rgb="FFFF0000"/>
              <x14:axisColor rgb="FF000000"/>
            </x14:dataBar>
          </x14:cfRule>
          <x14:cfRule type="dataBar" id="{45E7B22B-F7FE-4E7A-88ED-390DCBD5B493}">
            <x14:dataBar minLength="0" maxLength="100" gradient="0">
              <x14:cfvo type="autoMin"/>
              <x14:cfvo type="autoMax"/>
              <x14:negativeFillColor rgb="FFFF0000"/>
              <x14:axisColor rgb="FF000000"/>
            </x14:dataBar>
          </x14:cfRule>
          <xm:sqref>V16</xm:sqref>
        </x14:conditionalFormatting>
        <x14:conditionalFormatting xmlns:xm="http://schemas.microsoft.com/office/excel/2006/main">
          <x14:cfRule type="dataBar" id="{1C2A4277-BDCD-44B7-AB9B-994F9F14C053}">
            <x14:dataBar minLength="0" maxLength="100" gradient="0">
              <x14:cfvo type="autoMin"/>
              <x14:cfvo type="autoMax"/>
              <x14:negativeFillColor rgb="FFFF0000"/>
              <x14:axisColor rgb="FF000000"/>
            </x14:dataBar>
          </x14:cfRule>
          <xm:sqref>X7:X15 V7:V15</xm:sqref>
        </x14:conditionalFormatting>
        <x14:conditionalFormatting xmlns:xm="http://schemas.microsoft.com/office/excel/2006/main">
          <x14:cfRule type="dataBar" id="{547F4F07-D336-4249-8120-F16AC36422DB}">
            <x14:dataBar minLength="0" maxLength="100" gradient="0" direction="leftToRight">
              <x14:cfvo type="num">
                <xm:f>0</xm:f>
              </x14:cfvo>
              <x14:cfvo type="num">
                <xm:f>1</xm:f>
              </x14:cfvo>
              <x14:negativeFillColor rgb="FFFF0000"/>
              <x14:axisColor rgb="FF000000"/>
            </x14:dataBar>
          </x14:cfRule>
          <x14:cfRule type="dataBar" id="{72C4BAE3-7BF4-45A5-8C33-9032F1C3047F}">
            <x14:dataBar minLength="0" maxLength="100" gradient="0">
              <x14:cfvo type="autoMin"/>
              <x14:cfvo type="autoMax"/>
              <x14:negativeFillColor rgb="FFFF0000"/>
              <x14:axisColor rgb="FF000000"/>
            </x14:dataBar>
          </x14:cfRule>
          <x14:cfRule type="dataBar" id="{0EE0408A-527B-4FBB-83D8-72F2A8E96ED0}">
            <x14:dataBar minLength="0" maxLength="100" gradient="0">
              <x14:cfvo type="autoMin"/>
              <x14:cfvo type="autoMax"/>
              <x14:negativeFillColor rgb="FFFF0000"/>
              <x14:axisColor rgb="FF000000"/>
            </x14:dataBar>
          </x14:cfRule>
          <xm:sqref>X7:X15</xm:sqref>
        </x14:conditionalFormatting>
        <x14:conditionalFormatting xmlns:xm="http://schemas.microsoft.com/office/excel/2006/main">
          <x14:cfRule type="dataBar" id="{4A66B7A5-E2B5-436A-952C-8C5D3A85F700}">
            <x14:dataBar minLength="0" maxLength="100" gradient="0" direction="leftToRight">
              <x14:cfvo type="num">
                <xm:f>0</xm:f>
              </x14:cfvo>
              <x14:cfvo type="num">
                <xm:f>1</xm:f>
              </x14:cfvo>
              <x14:negativeFillColor rgb="FFFF0000"/>
              <x14:axisColor rgb="FF000000"/>
            </x14:dataBar>
          </x14:cfRule>
          <x14:cfRule type="dataBar" id="{1300D802-A0C4-46DC-9C6D-A3DBFCB533DB}">
            <x14:dataBar minLength="0" maxLength="100" gradient="0">
              <x14:cfvo type="autoMin"/>
              <x14:cfvo type="autoMax"/>
              <x14:negativeFillColor rgb="FFFF0000"/>
              <x14:axisColor rgb="FF000000"/>
            </x14:dataBar>
          </x14:cfRule>
          <x14:cfRule type="dataBar" id="{2BF1B772-45DA-47F7-86FC-40F7AD58C22B}">
            <x14:dataBar minLength="0" maxLength="100" gradient="0">
              <x14:cfvo type="autoMin"/>
              <x14:cfvo type="autoMax"/>
              <x14:negativeFillColor rgb="FFFF0000"/>
              <x14:axisColor rgb="FF000000"/>
            </x14:dataBar>
          </x14:cfRule>
          <x14:cfRule type="dataBar" id="{20609B1A-6EE9-493E-952C-DE07439497D8}">
            <x14:dataBar minLength="0" maxLength="100" gradient="0">
              <x14:cfvo type="autoMin"/>
              <x14:cfvo type="autoMax"/>
              <x14:negativeFillColor rgb="FFFF0000"/>
              <x14:axisColor rgb="FF000000"/>
            </x14:dataBar>
          </x14:cfRule>
          <xm:sqref>X16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A162-2972-4B98-8509-C8DC59F6CACF}">
  <sheetPr codeName="Sheet4">
    <outlinePr summaryBelow="0"/>
  </sheetPr>
  <dimension ref="A1:P31"/>
  <sheetViews>
    <sheetView showGridLines="0" zoomScaleNormal="100" workbookViewId="0"/>
  </sheetViews>
  <sheetFormatPr defaultColWidth="0" defaultRowHeight="14.5" customHeight="1" zeroHeight="1" x14ac:dyDescent="0.35"/>
  <cols>
    <col min="1" max="1" width="1.54296875" style="2" customWidth="1"/>
    <col min="2" max="2" width="4.54296875" style="2" customWidth="1"/>
    <col min="3" max="4" width="10.54296875" style="2" customWidth="1"/>
    <col min="5" max="5" width="10.54296875" style="4" customWidth="1"/>
    <col min="6" max="6" width="10.54296875" style="2" customWidth="1"/>
    <col min="7" max="7" width="11.54296875" style="2" customWidth="1"/>
    <col min="8" max="8" width="10.54296875" style="2" customWidth="1"/>
    <col min="9" max="13" width="11.54296875" style="2" customWidth="1"/>
    <col min="14" max="14" width="11.54296875" style="1" customWidth="1"/>
    <col min="15" max="15" width="1.54296875" style="1" customWidth="1"/>
    <col min="16" max="16" width="0.1796875" style="1" customWidth="1"/>
    <col min="17" max="16384" width="8.7265625" style="1" hidden="1"/>
  </cols>
  <sheetData>
    <row r="1" spans="1:15" s="19" customFormat="1" ht="15.5" x14ac:dyDescent="0.35">
      <c r="A1" s="18" t="s">
        <v>189</v>
      </c>
      <c r="B1" s="18"/>
      <c r="C1" s="18"/>
      <c r="D1" s="18"/>
      <c r="E1" s="18"/>
      <c r="F1" s="18"/>
    </row>
    <row r="2" spans="1:15" s="7" customFormat="1" ht="13" x14ac:dyDescent="0.35">
      <c r="A2" s="6"/>
      <c r="B2" s="6"/>
      <c r="C2" s="6"/>
      <c r="D2" s="6"/>
      <c r="E2" s="6"/>
      <c r="F2" s="6"/>
    </row>
    <row r="3" spans="1:15" s="5" customFormat="1" ht="39.65" customHeight="1" x14ac:dyDescent="0.35">
      <c r="A3" s="20" t="s">
        <v>84</v>
      </c>
      <c r="B3" s="98" t="s">
        <v>148</v>
      </c>
      <c r="C3" s="98"/>
      <c r="D3" s="98"/>
      <c r="E3" s="98"/>
      <c r="F3" s="98"/>
      <c r="G3" s="98"/>
      <c r="H3" s="98"/>
      <c r="I3" s="98"/>
      <c r="J3" s="98"/>
      <c r="K3" s="98"/>
      <c r="L3" s="98"/>
      <c r="M3" s="98"/>
      <c r="N3" s="98"/>
      <c r="O3" s="98"/>
    </row>
    <row r="4" spans="1:15" s="7" customFormat="1" ht="13" x14ac:dyDescent="0.35">
      <c r="A4" s="6"/>
      <c r="B4" s="6"/>
      <c r="C4" s="6"/>
      <c r="D4" s="6"/>
      <c r="E4" s="6"/>
      <c r="F4" s="6"/>
    </row>
    <row r="5" spans="1:15" s="5" customFormat="1" ht="28.5" customHeight="1" x14ac:dyDescent="0.35">
      <c r="A5" s="20" t="s">
        <v>84</v>
      </c>
      <c r="B5" s="98" t="s">
        <v>149</v>
      </c>
      <c r="C5" s="98"/>
      <c r="D5" s="98"/>
      <c r="E5" s="98"/>
      <c r="F5" s="98"/>
      <c r="G5" s="98"/>
      <c r="H5" s="98"/>
      <c r="I5" s="98"/>
      <c r="J5" s="98"/>
      <c r="K5" s="98"/>
      <c r="L5" s="98"/>
      <c r="M5" s="98"/>
      <c r="N5" s="98"/>
      <c r="O5" s="98"/>
    </row>
    <row r="6" spans="1:15" s="7" customFormat="1" ht="13" x14ac:dyDescent="0.35">
      <c r="A6" s="6"/>
      <c r="B6" s="6"/>
      <c r="C6" s="6"/>
      <c r="D6" s="6"/>
      <c r="E6" s="6"/>
      <c r="F6" s="6"/>
    </row>
    <row r="7" spans="1:15" s="7" customFormat="1" ht="16" customHeight="1" x14ac:dyDescent="0.35">
      <c r="A7" s="6"/>
      <c r="B7" s="6"/>
      <c r="C7" s="6"/>
      <c r="D7" s="6"/>
      <c r="E7" s="6"/>
      <c r="F7" s="6"/>
    </row>
    <row r="8" spans="1:15" s="10" customFormat="1" ht="13" x14ac:dyDescent="0.35">
      <c r="A8" s="12"/>
      <c r="B8" s="12"/>
      <c r="C8" s="12"/>
      <c r="D8" s="12"/>
      <c r="E8" s="9"/>
      <c r="I8" s="8"/>
      <c r="J8" s="8"/>
      <c r="K8" s="8"/>
      <c r="L8" s="8"/>
      <c r="M8" s="8"/>
    </row>
    <row r="9" spans="1:15" s="10" customFormat="1" ht="13" x14ac:dyDescent="0.35">
      <c r="A9" s="12"/>
      <c r="B9" s="12"/>
      <c r="C9" s="12"/>
      <c r="D9" s="12"/>
      <c r="E9" s="9"/>
      <c r="F9" s="8"/>
      <c r="G9" s="8"/>
      <c r="H9" s="8"/>
      <c r="I9" s="8"/>
      <c r="J9" s="8"/>
      <c r="K9" s="8"/>
      <c r="L9" s="8"/>
      <c r="M9" s="8"/>
    </row>
    <row r="10" spans="1:15" s="10" customFormat="1" ht="13" x14ac:dyDescent="0.35">
      <c r="A10" s="12"/>
      <c r="J10" s="8"/>
    </row>
    <row r="11" spans="1:15" s="10" customFormat="1" ht="13" x14ac:dyDescent="0.35">
      <c r="A11" s="12"/>
      <c r="B11" s="177"/>
      <c r="C11" s="177"/>
      <c r="D11" s="177"/>
      <c r="E11" s="177"/>
      <c r="F11" s="8"/>
      <c r="G11" s="116"/>
      <c r="H11" s="116"/>
      <c r="I11" s="116"/>
      <c r="J11" s="8"/>
    </row>
    <row r="12" spans="1:15" ht="14.5" customHeight="1" x14ac:dyDescent="0.35">
      <c r="B12" s="12" t="s">
        <v>85</v>
      </c>
      <c r="C12" s="12"/>
      <c r="D12" s="12"/>
      <c r="E12" s="9"/>
      <c r="F12" s="8"/>
      <c r="G12" s="12" t="s">
        <v>87</v>
      </c>
      <c r="H12" s="12"/>
      <c r="I12" s="12"/>
      <c r="J12" s="8"/>
    </row>
    <row r="13" spans="1:15" ht="14.5" customHeight="1" x14ac:dyDescent="0.35">
      <c r="B13" s="8"/>
      <c r="C13" s="8"/>
      <c r="D13" s="8"/>
      <c r="E13" s="9"/>
      <c r="F13" s="8"/>
      <c r="G13" s="8"/>
      <c r="H13" s="8"/>
      <c r="I13" s="8"/>
      <c r="J13" s="8"/>
    </row>
    <row r="14" spans="1:15" ht="14.5" customHeight="1" x14ac:dyDescent="0.35">
      <c r="J14" s="8"/>
    </row>
    <row r="15" spans="1:15" ht="14.5" customHeight="1" x14ac:dyDescent="0.35">
      <c r="B15" s="176"/>
      <c r="C15" s="176"/>
      <c r="D15" s="176"/>
      <c r="E15" s="176"/>
      <c r="F15" s="8"/>
      <c r="G15" s="116"/>
      <c r="H15" s="116"/>
      <c r="I15" s="116"/>
      <c r="J15" s="8"/>
      <c r="K15" s="8"/>
      <c r="L15" s="8"/>
      <c r="M15" s="8"/>
    </row>
    <row r="16" spans="1:15" ht="14.5" customHeight="1" x14ac:dyDescent="0.35">
      <c r="B16" s="12" t="s">
        <v>86</v>
      </c>
      <c r="C16" s="12"/>
      <c r="D16" s="12"/>
      <c r="E16" s="9"/>
      <c r="F16" s="8"/>
      <c r="G16" s="12" t="s">
        <v>88</v>
      </c>
      <c r="H16" s="12"/>
      <c r="I16" s="12"/>
    </row>
    <row r="17" spans="1:13" ht="14.5" customHeight="1" x14ac:dyDescent="0.35">
      <c r="B17" s="13" t="s">
        <v>89</v>
      </c>
      <c r="C17" s="8"/>
      <c r="D17" s="8"/>
      <c r="E17" s="9"/>
      <c r="F17" s="8"/>
      <c r="G17" s="8"/>
      <c r="H17" s="8"/>
      <c r="I17" s="8"/>
    </row>
    <row r="18" spans="1:13" ht="14.5" customHeight="1" x14ac:dyDescent="0.35"/>
    <row r="19" spans="1:13" ht="14.5" customHeight="1" x14ac:dyDescent="0.35"/>
    <row r="20" spans="1:13" ht="14.5" customHeight="1" x14ac:dyDescent="0.35">
      <c r="B20" s="176"/>
      <c r="C20" s="176"/>
      <c r="D20" s="176"/>
      <c r="E20" s="176"/>
    </row>
    <row r="21" spans="1:13" ht="14.5" customHeight="1" x14ac:dyDescent="0.35">
      <c r="B21" s="12" t="s">
        <v>90</v>
      </c>
      <c r="C21" s="12"/>
      <c r="D21" s="12"/>
    </row>
    <row r="22" spans="1:13" ht="14.5" customHeight="1" x14ac:dyDescent="0.35">
      <c r="B22" s="12"/>
      <c r="C22" s="12"/>
      <c r="D22" s="12"/>
    </row>
    <row r="23" spans="1:13" ht="14.5" customHeight="1" x14ac:dyDescent="0.35">
      <c r="B23" s="8"/>
      <c r="C23" s="8"/>
      <c r="D23" s="8"/>
    </row>
    <row r="24" spans="1:13" ht="14.5" customHeight="1" x14ac:dyDescent="0.35">
      <c r="B24" s="22"/>
      <c r="C24" s="22"/>
      <c r="D24" s="22"/>
      <c r="E24" s="22"/>
    </row>
    <row r="25" spans="1:13" ht="14.5" customHeight="1" x14ac:dyDescent="0.35">
      <c r="B25" s="12" t="s">
        <v>91</v>
      </c>
      <c r="C25" s="12"/>
      <c r="D25" s="12"/>
    </row>
    <row r="26" spans="1:13" ht="14.5" customHeight="1" x14ac:dyDescent="0.35"/>
    <row r="27" spans="1:13" s="10" customFormat="1" ht="14.5" customHeight="1" x14ac:dyDescent="0.35">
      <c r="A27" s="8"/>
      <c r="B27" s="13" t="s">
        <v>150</v>
      </c>
      <c r="C27" s="8"/>
      <c r="D27" s="8"/>
      <c r="E27" s="9"/>
      <c r="F27" s="8"/>
      <c r="G27" s="8"/>
      <c r="H27" s="8"/>
      <c r="I27" s="8"/>
      <c r="J27" s="8"/>
      <c r="K27" s="8"/>
      <c r="L27" s="8"/>
      <c r="M27" s="8"/>
    </row>
    <row r="28" spans="1:13" ht="14.5" customHeight="1" x14ac:dyDescent="0.35"/>
    <row r="29" spans="1:13" ht="14.5" customHeight="1" x14ac:dyDescent="0.35"/>
    <row r="30" spans="1:13" ht="14.5" customHeight="1" x14ac:dyDescent="0.35"/>
    <row r="31" spans="1:13" ht="14.5" customHeight="1" x14ac:dyDescent="0.35"/>
  </sheetData>
  <sheetProtection algorithmName="SHA-512" hashValue="TEXI4dATSbFpB0rPqbgoB/3/BetMXtIXdZbIQSvjJVPxOO453/igtqBvoV8EwTjovbekdZH7mgmsRQv0Gbo+cw==" saltValue="XOmpK79yyGWF9LuEoTG9OA==" spinCount="100000" sheet="1" objects="1" scenarios="1"/>
  <mergeCells count="7">
    <mergeCell ref="B20:E20"/>
    <mergeCell ref="G15:I15"/>
    <mergeCell ref="B3:O3"/>
    <mergeCell ref="B5:O5"/>
    <mergeCell ref="B11:E11"/>
    <mergeCell ref="G11:I11"/>
    <mergeCell ref="B15:E15"/>
  </mergeCells>
  <printOptions horizontalCentered="1"/>
  <pageMargins left="0.23622047244094491" right="0.23622047244094491" top="0.74803149606299213" bottom="0.74803149606299213" header="0.31496062992125984" footer="0.31496062992125984"/>
  <pageSetup paperSize="9" orientation="landscape" r:id="rId1"/>
  <headerFooter>
    <oddHeader>&amp;L&amp;10 Cyber Essentials mark — Self-assessment questionnaire</oddHeader>
    <oddFooter>&amp;L&amp;10Date: &amp;D&amp;C&amp;10CONFIDENTIAL&amp;R&amp;10Page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0</xdr:colOff>
                    <xdr:row>5</xdr:row>
                    <xdr:rowOff>146050</xdr:rowOff>
                  </from>
                  <to>
                    <xdr:col>4</xdr:col>
                    <xdr:colOff>88900</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Overview &amp; Instruction</vt:lpstr>
      <vt:lpstr>Organisation Data</vt:lpstr>
      <vt:lpstr>Self-Assessment</vt:lpstr>
      <vt:lpstr>Results</vt:lpstr>
      <vt:lpstr>Declaration</vt:lpstr>
      <vt:lpstr>'Self-Assessment'!Print_Titles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 Siong KOH (CSA)</dc:creator>
  <cp:lastModifiedBy>Koh Wee Siong</cp:lastModifiedBy>
  <cp:lastPrinted>2025-10-10T06:08:47Z</cp:lastPrinted>
  <dcterms:created xsi:type="dcterms:W3CDTF">2015-06-05T18:17:20Z</dcterms:created>
  <dcterms:modified xsi:type="dcterms:W3CDTF">2025-10-10T07:33:48Z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2022-03-09T02:54:46Z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e8e7ae88-37ab-43b2-8a6f-4953f7dfd85e</vt:lpwstr>
  </property>
  <property fmtid="{D5CDD505-2E9C-101B-9397-08002B2CF9AE}" pid="8" name="MSIP_Label_5434c4c7-833e-41e4-b0ab-cdb227a2f6f7_ContentBits">
    <vt:lpwstr>0</vt:lpwstr>
  </property>
</Properties>
</file>